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A1345A7F-1F74-47B6-B916-0C22C93C840E}" xr6:coauthVersionLast="47" xr6:coauthVersionMax="47" xr10:uidLastSave="{00000000-0000-0000-0000-000000000000}"/>
  <bookViews>
    <workbookView xWindow="28680" yWindow="-120" windowWidth="29040" windowHeight="15720" xr2:uid="{8C14670C-80B4-4889-8CCD-E49A91C727DB}"/>
  </bookViews>
  <sheets>
    <sheet name="Ａ換算" sheetId="1" r:id="rId1"/>
    <sheet name="B異動" sheetId="2" r:id="rId2"/>
    <sheet name="Ｃ従事者" sheetId="5" r:id="rId3"/>
    <sheet name="Ｄ個別リスト" sheetId="6" r:id="rId4"/>
    <sheet name="Ｅ測定器" sheetId="4" r:id="rId5"/>
  </sheets>
  <definedNames>
    <definedName name="_xlnm.Print_Area" localSheetId="3">Ｄ個別リスト!$A$1:$K$35</definedName>
    <definedName name="_xlnm.Print_Titles" localSheetId="3">Ｄ個別リスト!$4:$4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G15" i="4"/>
  <c r="F15" i="4"/>
  <c r="E15" i="4"/>
  <c r="D15" i="4"/>
  <c r="C15" i="4"/>
  <c r="J15" i="4"/>
  <c r="N8" i="1"/>
  <c r="N9" i="1"/>
  <c r="N10" i="1"/>
  <c r="N11" i="1"/>
  <c r="N12" i="1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I35" i="6"/>
  <c r="C18" i="4"/>
  <c r="J18" i="4"/>
  <c r="D18" i="4"/>
  <c r="E18" i="4"/>
  <c r="F18" i="4"/>
  <c r="G18" i="4"/>
  <c r="H18" i="4"/>
  <c r="I18" i="4"/>
  <c r="C17" i="4"/>
  <c r="D17" i="4"/>
  <c r="E17" i="4"/>
  <c r="F17" i="4"/>
  <c r="G17" i="4"/>
  <c r="H17" i="4"/>
  <c r="I17" i="4"/>
  <c r="J17" i="4"/>
  <c r="C16" i="4"/>
  <c r="J16" i="4"/>
  <c r="D16" i="4"/>
  <c r="E16" i="4"/>
  <c r="F16" i="4"/>
  <c r="G16" i="4"/>
  <c r="H16" i="4"/>
  <c r="I16" i="4"/>
  <c r="C14" i="4"/>
  <c r="J14" i="4"/>
  <c r="D14" i="4"/>
  <c r="E14" i="4"/>
  <c r="F14" i="4"/>
  <c r="G14" i="4"/>
  <c r="H14" i="4"/>
  <c r="I14" i="4"/>
  <c r="C13" i="4"/>
  <c r="D13" i="4"/>
  <c r="E13" i="4"/>
  <c r="F13" i="4"/>
  <c r="G13" i="4"/>
  <c r="H13" i="4"/>
  <c r="I13" i="4"/>
  <c r="J13" i="4"/>
  <c r="C12" i="4"/>
  <c r="J12" i="4"/>
  <c r="D12" i="4"/>
  <c r="E12" i="4"/>
  <c r="F12" i="4"/>
  <c r="G12" i="4"/>
  <c r="H12" i="4"/>
  <c r="I12" i="4"/>
  <c r="C11" i="4"/>
  <c r="J11" i="4"/>
  <c r="D11" i="4"/>
  <c r="E11" i="4"/>
  <c r="F11" i="4"/>
  <c r="G11" i="4"/>
  <c r="H11" i="4"/>
  <c r="I11" i="4"/>
  <c r="C10" i="4"/>
  <c r="D10" i="4"/>
  <c r="E10" i="4"/>
  <c r="F10" i="4"/>
  <c r="G10" i="4"/>
  <c r="H10" i="4"/>
  <c r="I10" i="4"/>
  <c r="J10" i="4"/>
  <c r="C9" i="4"/>
  <c r="J9" i="4"/>
  <c r="D9" i="4"/>
  <c r="E9" i="4"/>
  <c r="F9" i="4"/>
  <c r="G9" i="4"/>
  <c r="H9" i="4"/>
  <c r="I9" i="4"/>
  <c r="C8" i="4"/>
  <c r="D8" i="4"/>
  <c r="E8" i="4"/>
  <c r="F8" i="4"/>
  <c r="J8" i="4"/>
  <c r="G8" i="4"/>
  <c r="H8" i="4"/>
  <c r="I8" i="4"/>
  <c r="J7" i="4"/>
</calcChain>
</file>

<file path=xl/sharedStrings.xml><?xml version="1.0" encoding="utf-8"?>
<sst xmlns="http://schemas.openxmlformats.org/spreadsheetml/2006/main" count="171" uniqueCount="111">
  <si>
    <t>小計</t>
    <rPh sb="0" eb="2">
      <t>ショウケイ</t>
    </rPh>
    <phoneticPr fontId="11"/>
  </si>
  <si>
    <t>第Ｅ表</t>
    <rPh sb="0" eb="1">
      <t>ダイ</t>
    </rPh>
    <rPh sb="2" eb="3">
      <t>ヒョウ</t>
    </rPh>
    <phoneticPr fontId="2"/>
  </si>
  <si>
    <t>合　計</t>
  </si>
  <si>
    <t>前月１日現在員</t>
    <rPh sb="0" eb="2">
      <t>ゼンゲツ</t>
    </rPh>
    <rPh sb="3" eb="4">
      <t>ニチ</t>
    </rPh>
    <rPh sb="4" eb="6">
      <t>ゲンザイ</t>
    </rPh>
    <rPh sb="6" eb="7">
      <t>イン</t>
    </rPh>
    <phoneticPr fontId="2"/>
  </si>
  <si>
    <t>減少人員</t>
    <rPh sb="0" eb="2">
      <t>ゲンショウ</t>
    </rPh>
    <rPh sb="2" eb="4">
      <t>ジンイン</t>
    </rPh>
    <phoneticPr fontId="2"/>
  </si>
  <si>
    <t>当月１日現在員</t>
    <rPh sb="0" eb="2">
      <t>トウゲツ</t>
    </rPh>
    <rPh sb="3" eb="4">
      <t>ニチ</t>
    </rPh>
    <rPh sb="4" eb="6">
      <t>ゲンザイ</t>
    </rPh>
    <rPh sb="6" eb="7">
      <t>イン</t>
    </rPh>
    <phoneticPr fontId="2"/>
  </si>
  <si>
    <t>増加人員</t>
    <rPh sb="0" eb="2">
      <t>ゾウカ</t>
    </rPh>
    <rPh sb="2" eb="4">
      <t>ジンイン</t>
    </rPh>
    <phoneticPr fontId="2"/>
  </si>
  <si>
    <t>項　　　　　目</t>
    <rPh sb="0" eb="7">
      <t>コウモク</t>
    </rPh>
    <phoneticPr fontId="2"/>
  </si>
  <si>
    <t>受託契約軒数
                     (D)</t>
    <rPh sb="0" eb="2">
      <t>ジュタク</t>
    </rPh>
    <rPh sb="2" eb="4">
      <t>ケイヤク</t>
    </rPh>
    <rPh sb="4" eb="5">
      <t>ケン</t>
    </rPh>
    <rPh sb="5" eb="6">
      <t>ケンスウ</t>
    </rPh>
    <phoneticPr fontId="2"/>
  </si>
  <si>
    <t>異動の種類</t>
    <rPh sb="0" eb="2">
      <t>イドウ</t>
    </rPh>
    <rPh sb="3" eb="5">
      <t>シュルイ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</si>
  <si>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</si>
  <si>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</si>
  <si>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名状の種類</t>
    <rPh sb="0" eb="2">
      <t>メイジョウ</t>
    </rPh>
    <rPh sb="3" eb="5">
      <t>シュルイ</t>
    </rPh>
    <phoneticPr fontId="2"/>
  </si>
  <si>
    <t>取得年月日</t>
    <rPh sb="0" eb="2">
      <t>シュトク</t>
    </rPh>
    <rPh sb="2" eb="5">
      <t>ネンガッピ</t>
    </rPh>
    <phoneticPr fontId="2"/>
  </si>
  <si>
    <t>生年月日</t>
    <rPh sb="0" eb="2">
      <t>セイネン</t>
    </rPh>
    <rPh sb="2" eb="4">
      <t>ガッピ</t>
    </rPh>
    <phoneticPr fontId="2"/>
  </si>
  <si>
    <t>免状番号</t>
    <rPh sb="0" eb="2">
      <t>メンジョウ</t>
    </rPh>
    <rPh sb="2" eb="4">
      <t>バンゴウ</t>
    </rPh>
    <phoneticPr fontId="2"/>
  </si>
  <si>
    <t>異動年月日</t>
    <rPh sb="0" eb="2">
      <t>イドウ</t>
    </rPh>
    <rPh sb="2" eb="5">
      <t>ネンガッピ</t>
    </rPh>
    <phoneticPr fontId="2"/>
  </si>
  <si>
    <t>異動理由</t>
    <rPh sb="0" eb="2">
      <t>イドウ</t>
    </rPh>
    <rPh sb="2" eb="4">
      <t>リユウ</t>
    </rPh>
    <phoneticPr fontId="2"/>
  </si>
  <si>
    <t>第３種</t>
    <rPh sb="0" eb="1">
      <t>ダイ</t>
    </rPh>
    <rPh sb="2" eb="3">
      <t>シュ</t>
    </rPh>
    <phoneticPr fontId="2"/>
  </si>
  <si>
    <t>第２種</t>
    <rPh sb="0" eb="1">
      <t>ダイ</t>
    </rPh>
    <rPh sb="2" eb="3">
      <t>シュ</t>
    </rPh>
    <phoneticPr fontId="2"/>
  </si>
  <si>
    <t>新規採用</t>
    <rPh sb="0" eb="2">
      <t>シンキ</t>
    </rPh>
    <rPh sb="2" eb="4">
      <t>サイヨウ</t>
    </rPh>
    <phoneticPr fontId="2"/>
  </si>
  <si>
    <t>旧所属</t>
    <rPh sb="0" eb="1">
      <t>キュウ</t>
    </rPh>
    <rPh sb="1" eb="3">
      <t>ショゾク</t>
    </rPh>
    <phoneticPr fontId="2"/>
  </si>
  <si>
    <t>退職</t>
    <rPh sb="0" eb="2">
      <t>タイショク</t>
    </rPh>
    <phoneticPr fontId="2"/>
  </si>
  <si>
    <t>保安業務担当者</t>
    <rPh sb="0" eb="2">
      <t>ホアン</t>
    </rPh>
    <rPh sb="2" eb="4">
      <t>ギョウム</t>
    </rPh>
    <rPh sb="4" eb="7">
      <t>タントウシャ</t>
    </rPh>
    <phoneticPr fontId="2"/>
  </si>
  <si>
    <t>計</t>
    <rPh sb="0" eb="1">
      <t>ケイ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</si>
  <si>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</si>
  <si>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</si>
  <si>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人事異動に伴う減</t>
    <rPh sb="0" eb="2">
      <t>ジンジ</t>
    </rPh>
    <rPh sb="2" eb="4">
      <t>イドウ</t>
    </rPh>
    <rPh sb="5" eb="6">
      <t>トモナ</t>
    </rPh>
    <rPh sb="7" eb="8">
      <t>ゲン</t>
    </rPh>
    <phoneticPr fontId="2"/>
  </si>
  <si>
    <t>人事異動に伴う増</t>
    <rPh sb="0" eb="2">
      <t>ジンジ</t>
    </rPh>
    <rPh sb="2" eb="4">
      <t>イドウ</t>
    </rPh>
    <rPh sb="5" eb="6">
      <t>トモナ</t>
    </rPh>
    <rPh sb="7" eb="8">
      <t>ゾウ</t>
    </rPh>
    <phoneticPr fontId="2"/>
  </si>
  <si>
    <t>実務経験年数</t>
    <rPh sb="0" eb="2">
      <t>ジツム</t>
    </rPh>
    <rPh sb="2" eb="4">
      <t>ケイケン</t>
    </rPh>
    <rPh sb="4" eb="6">
      <t>ネンスウ</t>
    </rPh>
    <phoneticPr fontId="2"/>
  </si>
  <si>
    <t>６年５ヶ月</t>
    <rPh sb="1" eb="2">
      <t>ネン</t>
    </rPh>
    <rPh sb="3" eb="5">
      <t>カゲツ</t>
    </rPh>
    <phoneticPr fontId="2"/>
  </si>
  <si>
    <t>７年３ヶ月</t>
    <rPh sb="1" eb="2">
      <t>ネン</t>
    </rPh>
    <rPh sb="3" eb="5">
      <t>カゲツ</t>
    </rPh>
    <phoneticPr fontId="2"/>
  </si>
  <si>
    <t>１２年１ヶ月</t>
    <rPh sb="2" eb="3">
      <t>ネン</t>
    </rPh>
    <rPh sb="4" eb="6">
      <t>カゲツ</t>
    </rPh>
    <phoneticPr fontId="2"/>
  </si>
  <si>
    <t>－－－</t>
    <phoneticPr fontId="2"/>
  </si>
  <si>
    <t>注．上表は保安業務従事者毎に、所属、異動の種類順に示す。</t>
    <rPh sb="0" eb="1">
      <t>チュウ</t>
    </rPh>
    <rPh sb="2" eb="4">
      <t>ジョウヒョウ</t>
    </rPh>
    <rPh sb="5" eb="9">
      <t>ホアンギョウム</t>
    </rPh>
    <rPh sb="9" eb="12">
      <t>ジュウジシャ</t>
    </rPh>
    <rPh sb="12" eb="13">
      <t>ゴト</t>
    </rPh>
    <rPh sb="15" eb="17">
      <t>ショゾク</t>
    </rPh>
    <rPh sb="18" eb="20">
      <t>イドウ</t>
    </rPh>
    <rPh sb="21" eb="23">
      <t>シュルイ</t>
    </rPh>
    <rPh sb="23" eb="24">
      <t>ジュン</t>
    </rPh>
    <rPh sb="25" eb="26">
      <t>シメ</t>
    </rPh>
    <phoneticPr fontId="2"/>
  </si>
  <si>
    <t>備　　　考</t>
    <rPh sb="0" eb="5">
      <t>ビコウ</t>
    </rPh>
    <phoneticPr fontId="2"/>
  </si>
  <si>
    <t>旧職種</t>
    <rPh sb="0" eb="1">
      <t>キュウ</t>
    </rPh>
    <rPh sb="1" eb="3">
      <t>ショクシュ</t>
    </rPh>
    <phoneticPr fontId="2"/>
  </si>
  <si>
    <t>調査部門</t>
    <rPh sb="0" eb="2">
      <t>チョウサ</t>
    </rPh>
    <rPh sb="2" eb="4">
      <t>ブモン</t>
    </rPh>
    <phoneticPr fontId="2"/>
  </si>
  <si>
    <t>５年８ヶ月</t>
    <rPh sb="1" eb="2">
      <t>ネン</t>
    </rPh>
    <rPh sb="3" eb="5">
      <t>カゲツ</t>
    </rPh>
    <phoneticPr fontId="2"/>
  </si>
  <si>
    <t>調査部門からの異動</t>
    <rPh sb="0" eb="2">
      <t>チョウサ</t>
    </rPh>
    <rPh sb="2" eb="4">
      <t>ブモン</t>
    </rPh>
    <rPh sb="7" eb="9">
      <t>イドウ</t>
    </rPh>
    <phoneticPr fontId="2"/>
  </si>
  <si>
    <t>増４名（新規採用１名、異動３名）、　減３名（異動２名、退職１名）</t>
    <rPh sb="0" eb="1">
      <t>ゾウ</t>
    </rPh>
    <rPh sb="2" eb="3">
      <t>メイ</t>
    </rPh>
    <rPh sb="4" eb="6">
      <t>シンキ</t>
    </rPh>
    <rPh sb="6" eb="8">
      <t>サイヨウ</t>
    </rPh>
    <rPh sb="9" eb="10">
      <t>メイ</t>
    </rPh>
    <rPh sb="11" eb="13">
      <t>イドウ</t>
    </rPh>
    <rPh sb="14" eb="15">
      <t>メイ</t>
    </rPh>
    <rPh sb="18" eb="19">
      <t>ゲン</t>
    </rPh>
    <rPh sb="20" eb="21">
      <t>メイ</t>
    </rPh>
    <rPh sb="22" eb="24">
      <t>イドウ</t>
    </rPh>
    <rPh sb="25" eb="26">
      <t>メイ</t>
    </rPh>
    <rPh sb="27" eb="29">
      <t>タイショク</t>
    </rPh>
    <rPh sb="30" eb="31">
      <t>メイ</t>
    </rPh>
    <phoneticPr fontId="2"/>
  </si>
  <si>
    <t>第Ｂ表</t>
    <rPh sb="0" eb="1">
      <t>ダイ</t>
    </rPh>
    <rPh sb="2" eb="3">
      <t>ヒョウ</t>
    </rPh>
    <phoneticPr fontId="2"/>
  </si>
  <si>
    <t>保安業務従事者</t>
    <rPh sb="0" eb="4">
      <t>ホアンギョウム</t>
    </rPh>
    <rPh sb="4" eb="7">
      <t>ジュウジシャ</t>
    </rPh>
    <phoneticPr fontId="2"/>
  </si>
  <si>
    <t>　　　保 安 業 務 従 事 者 異 動 状 況 表 （案）</t>
    <rPh sb="3" eb="6">
      <t>ホアン</t>
    </rPh>
    <rPh sb="7" eb="10">
      <t>ギョウム</t>
    </rPh>
    <rPh sb="11" eb="16">
      <t>ジュウジシャ</t>
    </rPh>
    <rPh sb="17" eb="20">
      <t>イドウ</t>
    </rPh>
    <rPh sb="21" eb="24">
      <t>ジョウキョウ</t>
    </rPh>
    <rPh sb="25" eb="26">
      <t>ヒョウ</t>
    </rPh>
    <rPh sb="28" eb="29">
      <t>アン</t>
    </rPh>
    <phoneticPr fontId="2"/>
  </si>
  <si>
    <t>保安業務従事者数</t>
    <rPh sb="0" eb="4">
      <t>ホアンギョウム</t>
    </rPh>
    <rPh sb="4" eb="7">
      <t>ジュウジシャ</t>
    </rPh>
    <rPh sb="7" eb="8">
      <t>スウ</t>
    </rPh>
    <phoneticPr fontId="2"/>
  </si>
  <si>
    <t>機械器具名称</t>
    <rPh sb="0" eb="2">
      <t>キカイ</t>
    </rPh>
    <rPh sb="2" eb="4">
      <t>キグ</t>
    </rPh>
    <rPh sb="4" eb="6">
      <t>メイショウ</t>
    </rPh>
    <phoneticPr fontId="2"/>
  </si>
  <si>
    <t>注．機械器具の保有台数は、精度管理が行われている機能が正常なものの台数を記載すること。</t>
    <rPh sb="0" eb="1">
      <t>チュウ</t>
    </rPh>
    <rPh sb="2" eb="4">
      <t>キカイ</t>
    </rPh>
    <rPh sb="4" eb="6">
      <t>キグ</t>
    </rPh>
    <rPh sb="7" eb="9">
      <t>ホユウ</t>
    </rPh>
    <rPh sb="9" eb="11">
      <t>ダイスウ</t>
    </rPh>
    <rPh sb="13" eb="15">
      <t>セイド</t>
    </rPh>
    <rPh sb="15" eb="17">
      <t>カンリ</t>
    </rPh>
    <rPh sb="18" eb="19">
      <t>オコナ</t>
    </rPh>
    <rPh sb="24" eb="26">
      <t>キノウ</t>
    </rPh>
    <rPh sb="27" eb="29">
      <t>セイジョウ</t>
    </rPh>
    <rPh sb="33" eb="35">
      <t>ダイスウ</t>
    </rPh>
    <rPh sb="36" eb="38">
      <t>キサイ</t>
    </rPh>
    <phoneticPr fontId="2"/>
  </si>
  <si>
    <t>絶縁抵抗計</t>
    <phoneticPr fontId="2"/>
  </si>
  <si>
    <t>電流計</t>
    <phoneticPr fontId="2"/>
  </si>
  <si>
    <t>電圧計</t>
    <phoneticPr fontId="2"/>
  </si>
  <si>
    <t>低圧検電器</t>
    <phoneticPr fontId="2"/>
  </si>
  <si>
    <t>高圧検電器</t>
    <phoneticPr fontId="2"/>
  </si>
  <si>
    <t>接地抵抗計</t>
    <phoneticPr fontId="2"/>
  </si>
  <si>
    <t>騒音計</t>
    <phoneticPr fontId="2"/>
  </si>
  <si>
    <t>回転計</t>
    <phoneticPr fontId="2"/>
  </si>
  <si>
    <t>継電器試験装置</t>
    <phoneticPr fontId="2"/>
  </si>
  <si>
    <t>絶縁耐力試験装置</t>
    <phoneticPr fontId="2"/>
  </si>
  <si>
    <t>機　械　器　具　の　保　有　状　況　届　出　書</t>
    <rPh sb="0" eb="3">
      <t>キカイ</t>
    </rPh>
    <rPh sb="4" eb="7">
      <t>キグ</t>
    </rPh>
    <rPh sb="10" eb="13">
      <t>ホユウ</t>
    </rPh>
    <rPh sb="14" eb="17">
      <t>ジョウキョウ</t>
    </rPh>
    <rPh sb="18" eb="23">
      <t>トドケデショ</t>
    </rPh>
    <phoneticPr fontId="2"/>
  </si>
  <si>
    <t>項　　　目</t>
    <rPh sb="0" eb="5">
      <t>コウモク</t>
    </rPh>
    <phoneticPr fontId="2"/>
  </si>
  <si>
    <t>第Ａ表</t>
    <rPh sb="0" eb="1">
      <t>ダイ</t>
    </rPh>
    <rPh sb="2" eb="3">
      <t>ヒョウ</t>
    </rPh>
    <phoneticPr fontId="2"/>
  </si>
  <si>
    <t>氏名</t>
  </si>
  <si>
    <t>生年月日</t>
  </si>
  <si>
    <t>№</t>
    <phoneticPr fontId="4"/>
  </si>
  <si>
    <t>所属</t>
    <rPh sb="0" eb="2">
      <t>ショゾク</t>
    </rPh>
    <phoneticPr fontId="4"/>
  </si>
  <si>
    <t>実務経験年数</t>
    <rPh sb="0" eb="2">
      <t>ジツム</t>
    </rPh>
    <rPh sb="2" eb="4">
      <t>ケイケン</t>
    </rPh>
    <rPh sb="4" eb="6">
      <t>ネンスウ</t>
    </rPh>
    <phoneticPr fontId="4"/>
  </si>
  <si>
    <t>保安業務従事者名簿</t>
    <rPh sb="0" eb="4">
      <t>ホアンギョウム</t>
    </rPh>
    <rPh sb="4" eb="7">
      <t>ジュウジシャ</t>
    </rPh>
    <rPh sb="7" eb="9">
      <t>メイボ</t>
    </rPh>
    <phoneticPr fontId="4"/>
  </si>
  <si>
    <t>第Ｃ表</t>
    <rPh sb="0" eb="1">
      <t>ダイ</t>
    </rPh>
    <rPh sb="2" eb="3">
      <t>ヒョウ</t>
    </rPh>
    <phoneticPr fontId="11"/>
  </si>
  <si>
    <t>保安管理業務受託状況（個別リスト）</t>
    <rPh sb="0" eb="2">
      <t>ホアン</t>
    </rPh>
    <rPh sb="2" eb="4">
      <t>カンリ</t>
    </rPh>
    <rPh sb="4" eb="6">
      <t>ギョウム</t>
    </rPh>
    <rPh sb="6" eb="8">
      <t>ジュタク</t>
    </rPh>
    <rPh sb="8" eb="10">
      <t>ジョウキョウ</t>
    </rPh>
    <rPh sb="11" eb="13">
      <t>コベツ</t>
    </rPh>
    <phoneticPr fontId="11"/>
  </si>
  <si>
    <t>事　業　場　名</t>
    <phoneticPr fontId="11"/>
  </si>
  <si>
    <t>事業場住所</t>
  </si>
  <si>
    <t>受電電圧</t>
    <phoneticPr fontId="11"/>
  </si>
  <si>
    <t>設備容量</t>
    <phoneticPr fontId="11"/>
  </si>
  <si>
    <t>点検頻度</t>
  </si>
  <si>
    <t>発電所種類</t>
  </si>
  <si>
    <t>発電電圧</t>
    <phoneticPr fontId="11"/>
  </si>
  <si>
    <t>発電出力</t>
    <phoneticPr fontId="11"/>
  </si>
  <si>
    <t>換算件数</t>
  </si>
  <si>
    <t>保安業務担当者</t>
    <rPh sb="0" eb="4">
      <t>ホアンギョウム</t>
    </rPh>
    <rPh sb="4" eb="7">
      <t>タントウシャ</t>
    </rPh>
    <phoneticPr fontId="11"/>
  </si>
  <si>
    <t>保安業務従事者</t>
    <rPh sb="0" eb="4">
      <t>ホアンギョウム</t>
    </rPh>
    <rPh sb="4" eb="7">
      <t>ジュウジシャ</t>
    </rPh>
    <phoneticPr fontId="11"/>
  </si>
  <si>
    <t>毎月１回</t>
  </si>
  <si>
    <t xml:space="preserve"> </t>
  </si>
  <si>
    <t>○○法人</t>
    <rPh sb="2" eb="4">
      <t>ホウジン</t>
    </rPh>
    <phoneticPr fontId="2"/>
  </si>
  <si>
    <t>○○法人</t>
    <rPh sb="2" eb="4">
      <t>ホウジン</t>
    </rPh>
    <phoneticPr fontId="4"/>
  </si>
  <si>
    <t>昭和　年　月　日</t>
    <rPh sb="0" eb="2">
      <t>ショウワ</t>
    </rPh>
    <rPh sb="3" eb="4">
      <t>ネン</t>
    </rPh>
    <rPh sb="5" eb="6">
      <t>ツキ</t>
    </rPh>
    <rPh sb="7" eb="8">
      <t>ヒ</t>
    </rPh>
    <phoneticPr fontId="4"/>
  </si>
  <si>
    <t>保安　全一</t>
    <rPh sb="0" eb="2">
      <t>ホアン</t>
    </rPh>
    <rPh sb="3" eb="4">
      <t>ゼン</t>
    </rPh>
    <rPh sb="4" eb="5">
      <t>イチ</t>
    </rPh>
    <phoneticPr fontId="11"/>
  </si>
  <si>
    <t>保安　全一</t>
    <rPh sb="0" eb="2">
      <t>ホアン</t>
    </rPh>
    <rPh sb="3" eb="5">
      <t>ゼンイチ</t>
    </rPh>
    <phoneticPr fontId="11"/>
  </si>
  <si>
    <t>電験種別</t>
    <rPh sb="1" eb="2">
      <t>シルシ</t>
    </rPh>
    <rPh sb="2" eb="4">
      <t>シュベツ</t>
    </rPh>
    <phoneticPr fontId="4"/>
  </si>
  <si>
    <t>電験取得番号</t>
    <rPh sb="1" eb="2">
      <t>シルシ</t>
    </rPh>
    <rPh sb="2" eb="4">
      <t>シュトク</t>
    </rPh>
    <phoneticPr fontId="4"/>
  </si>
  <si>
    <t>電験取得日</t>
    <rPh sb="1" eb="2">
      <t>シルシ</t>
    </rPh>
    <rPh sb="2" eb="5">
      <t>シュトクビ</t>
    </rPh>
    <phoneticPr fontId="4"/>
  </si>
  <si>
    <t>第　　種</t>
    <rPh sb="0" eb="1">
      <t>ダイ</t>
    </rPh>
    <rPh sb="3" eb="4">
      <t>シュ</t>
    </rPh>
    <phoneticPr fontId="4"/>
  </si>
  <si>
    <t>　年　月</t>
    <rPh sb="1" eb="2">
      <t>ネン</t>
    </rPh>
    <rPh sb="3" eb="4">
      <t>カゲツ</t>
    </rPh>
    <phoneticPr fontId="4"/>
  </si>
  <si>
    <t>　年　月</t>
    <rPh sb="1" eb="2">
      <t>ネン</t>
    </rPh>
    <rPh sb="3" eb="4">
      <t>ツキ</t>
    </rPh>
    <phoneticPr fontId="4"/>
  </si>
  <si>
    <t>○○-○○○○</t>
    <phoneticPr fontId="2"/>
  </si>
  <si>
    <t>昭和　年　月　日</t>
    <rPh sb="0" eb="2">
      <t>ショウワ</t>
    </rPh>
    <rPh sb="3" eb="4">
      <t>ネン</t>
    </rPh>
    <rPh sb="5" eb="6">
      <t>ツキ</t>
    </rPh>
    <rPh sb="7" eb="8">
      <t>ヒ</t>
    </rPh>
    <phoneticPr fontId="2"/>
  </si>
  <si>
    <t>保安　守</t>
    <rPh sb="0" eb="2">
      <t>ホアン</t>
    </rPh>
    <rPh sb="3" eb="4">
      <t>マモ</t>
    </rPh>
    <phoneticPr fontId="11"/>
  </si>
  <si>
    <t>福井</t>
    <rPh sb="0" eb="2">
      <t>フクイ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</si>
  <si>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</si>
  <si>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</si>
  <si>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</si>
  <si>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</si>
  <si>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</si>
  <si>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</si>
  <si>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振動計</t>
    <rPh sb="0" eb="3">
      <t>シンドウケイ</t>
    </rPh>
    <phoneticPr fontId="2"/>
  </si>
  <si>
    <t>大阪事業本部</t>
    <rPh sb="0" eb="2">
      <t>オオサカ</t>
    </rPh>
    <rPh sb="2" eb="4">
      <t>ジギョウ</t>
    </rPh>
    <rPh sb="4" eb="6">
      <t>ホンブ</t>
    </rPh>
    <phoneticPr fontId="2"/>
  </si>
  <si>
    <t>兵庫事業本部</t>
    <rPh sb="0" eb="2">
      <t>ヒョウゴ</t>
    </rPh>
    <rPh sb="2" eb="4">
      <t>ジギョウ</t>
    </rPh>
    <rPh sb="4" eb="6">
      <t>ホンブ</t>
    </rPh>
    <phoneticPr fontId="2"/>
  </si>
  <si>
    <t>保安業務担当者配置状況並びに受託換算件数一覧表（案）</t>
    <rPh sb="0" eb="2">
      <t>ホアン</t>
    </rPh>
    <rPh sb="2" eb="4">
      <t>ギョウム</t>
    </rPh>
    <rPh sb="4" eb="7">
      <t>タントウシャ</t>
    </rPh>
    <rPh sb="7" eb="9">
      <t>ハイチ</t>
    </rPh>
    <rPh sb="9" eb="11">
      <t>ジョウキョウ</t>
    </rPh>
    <rPh sb="11" eb="12">
      <t>ナラ</t>
    </rPh>
    <rPh sb="14" eb="16">
      <t>ジュタク</t>
    </rPh>
    <rPh sb="16" eb="18">
      <t>カンザン</t>
    </rPh>
    <rPh sb="18" eb="20">
      <t>ケンスウ</t>
    </rPh>
    <rPh sb="20" eb="22">
      <t>イチラン</t>
    </rPh>
    <rPh sb="22" eb="23">
      <t>ヒョウ</t>
    </rPh>
    <rPh sb="24" eb="25">
      <t>アン</t>
    </rPh>
    <phoneticPr fontId="2"/>
  </si>
  <si>
    <t>大阪</t>
    <rPh sb="0" eb="2">
      <t>オオサカ</t>
    </rPh>
    <phoneticPr fontId="4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</si>
  <si>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</si>
  <si>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　　年　　月　　日現在</t>
    <rPh sb="2" eb="3">
      <t>ネン</t>
    </rPh>
    <rPh sb="5" eb="6">
      <t>ガツ</t>
    </rPh>
    <rPh sb="8" eb="9">
      <t>ニチ</t>
    </rPh>
    <rPh sb="9" eb="11">
      <t>ゲンザイ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</si>
  <si>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</si>
  <si>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　年　月　日</t>
    <rPh sb="1" eb="2">
      <t>ネン</t>
    </rPh>
    <rPh sb="3" eb="4">
      <t>ツキ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</si>
</sst>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_(* #,##0.00_);_(* \(#,##0.00\);_(* &quot;-&quot;_);_(@_)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142">
    <xf numFmtId="0" fontId="0" fillId="0" borderId="0" xfId="0"/>
    <xf numFmtId="0" fontId="3" fillId="0" borderId="0" xfId="0" applyFont="1"/>
    <xf numFmtId="38" fontId="3" fillId="0" borderId="1" xfId="1" applyFont="1" applyBorder="1"/>
    <xf numFmtId="38" fontId="3" fillId="0" borderId="2" xfId="1" applyFont="1" applyBorder="1"/>
    <xf numFmtId="0" fontId="5" fillId="0" borderId="0" xfId="0" applyFont="1"/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/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38" fontId="3" fillId="0" borderId="9" xfId="1" applyFont="1" applyBorder="1"/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38" fontId="3" fillId="0" borderId="19" xfId="1" applyFont="1" applyBorder="1"/>
    <xf numFmtId="38" fontId="3" fillId="0" borderId="20" xfId="1" applyFont="1" applyBorder="1"/>
    <xf numFmtId="38" fontId="3" fillId="0" borderId="21" xfId="1" applyFont="1" applyBorder="1"/>
    <xf numFmtId="38" fontId="3" fillId="0" borderId="22" xfId="1" applyFont="1" applyBorder="1"/>
    <xf numFmtId="0" fontId="3" fillId="0" borderId="23" xfId="0" applyFont="1" applyBorder="1" applyAlignment="1">
      <alignment horizontal="center" vertical="center"/>
    </xf>
    <xf numFmtId="38" fontId="3" fillId="0" borderId="24" xfId="1" applyFont="1" applyBorder="1"/>
    <xf numFmtId="38" fontId="3" fillId="0" borderId="25" xfId="1" applyFont="1" applyBorder="1"/>
    <xf numFmtId="38" fontId="3" fillId="0" borderId="26" xfId="1" applyFont="1" applyBorder="1"/>
    <xf numFmtId="38" fontId="3" fillId="0" borderId="27" xfId="1" applyFont="1" applyBorder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58" fontId="0" fillId="0" borderId="23" xfId="0" applyNumberFormat="1" applyBorder="1" applyAlignment="1">
      <alignment horizontal="left" vertical="center"/>
    </xf>
    <xf numFmtId="0" fontId="0" fillId="0" borderId="0" xfId="0" applyAlignment="1">
      <alignment horizontal="right"/>
    </xf>
    <xf numFmtId="0" fontId="6" fillId="0" borderId="0" xfId="0" applyFont="1"/>
    <xf numFmtId="58" fontId="0" fillId="0" borderId="23" xfId="0" applyNumberFormat="1" applyBorder="1" applyAlignment="1">
      <alignment horizontal="center" vertical="center"/>
    </xf>
    <xf numFmtId="58" fontId="0" fillId="0" borderId="23" xfId="0" quotePrefix="1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7" fillId="0" borderId="32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5" fillId="0" borderId="0" xfId="0" applyFont="1" applyFill="1"/>
    <xf numFmtId="0" fontId="9" fillId="0" borderId="38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vertical="center"/>
    </xf>
    <xf numFmtId="0" fontId="9" fillId="0" borderId="42" xfId="2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vertical="center"/>
    </xf>
    <xf numFmtId="58" fontId="9" fillId="0" borderId="42" xfId="2" applyNumberFormat="1" applyFont="1" applyFill="1" applyBorder="1" applyAlignment="1">
      <alignment horizontal="distributed" vertical="center"/>
    </xf>
    <xf numFmtId="0" fontId="9" fillId="0" borderId="43" xfId="2" applyFont="1" applyFill="1" applyBorder="1" applyAlignment="1">
      <alignment horizontal="center" vertical="center"/>
    </xf>
    <xf numFmtId="0" fontId="9" fillId="0" borderId="44" xfId="2" applyFont="1" applyFill="1" applyBorder="1" applyAlignment="1">
      <alignment vertical="center"/>
    </xf>
    <xf numFmtId="0" fontId="9" fillId="0" borderId="45" xfId="2" applyFont="1" applyFill="1" applyBorder="1" applyAlignment="1">
      <alignment horizontal="center" vertical="center"/>
    </xf>
    <xf numFmtId="0" fontId="9" fillId="0" borderId="45" xfId="2" applyFont="1" applyFill="1" applyBorder="1" applyAlignment="1">
      <alignment vertical="center"/>
    </xf>
    <xf numFmtId="58" fontId="9" fillId="0" borderId="45" xfId="2" applyNumberFormat="1" applyFont="1" applyFill="1" applyBorder="1" applyAlignment="1">
      <alignment horizontal="distributed" vertical="center"/>
    </xf>
    <xf numFmtId="0" fontId="9" fillId="0" borderId="46" xfId="2" applyFont="1" applyFill="1" applyBorder="1" applyAlignment="1">
      <alignment horizontal="center" vertical="center"/>
    </xf>
    <xf numFmtId="0" fontId="9" fillId="0" borderId="47" xfId="2" applyFont="1" applyFill="1" applyBorder="1" applyAlignment="1">
      <alignment vertical="center"/>
    </xf>
    <xf numFmtId="0" fontId="9" fillId="0" borderId="48" xfId="2" applyFont="1" applyFill="1" applyBorder="1" applyAlignment="1">
      <alignment horizontal="center" vertical="center"/>
    </xf>
    <xf numFmtId="0" fontId="9" fillId="0" borderId="48" xfId="2" applyFont="1" applyFill="1" applyBorder="1" applyAlignment="1">
      <alignment vertical="center"/>
    </xf>
    <xf numFmtId="58" fontId="9" fillId="0" borderId="48" xfId="2" applyNumberFormat="1" applyFont="1" applyFill="1" applyBorder="1" applyAlignment="1">
      <alignment horizontal="distributed" vertical="center"/>
    </xf>
    <xf numFmtId="0" fontId="9" fillId="0" borderId="49" xfId="2" applyFont="1" applyFill="1" applyBorder="1" applyAlignment="1">
      <alignment horizontal="center" vertical="center"/>
    </xf>
    <xf numFmtId="0" fontId="12" fillId="0" borderId="0" xfId="0" applyFont="1" applyFill="1"/>
    <xf numFmtId="38" fontId="0" fillId="0" borderId="0" xfId="1" applyFont="1" applyFill="1"/>
    <xf numFmtId="0" fontId="0" fillId="0" borderId="0" xfId="0" applyFill="1" applyAlignment="1">
      <alignment horizontal="center"/>
    </xf>
    <xf numFmtId="185" fontId="0" fillId="0" borderId="0" xfId="1" applyNumberFormat="1" applyFont="1" applyFill="1"/>
    <xf numFmtId="0" fontId="13" fillId="0" borderId="32" xfId="0" applyFont="1" applyFill="1" applyBorder="1" applyAlignment="1">
      <alignment horizontal="center" vertical="center" shrinkToFit="1"/>
    </xf>
    <xf numFmtId="38" fontId="13" fillId="0" borderId="32" xfId="1" applyFont="1" applyFill="1" applyBorder="1" applyAlignment="1">
      <alignment horizontal="center" vertical="center" shrinkToFit="1"/>
    </xf>
    <xf numFmtId="185" fontId="13" fillId="0" borderId="32" xfId="1" applyNumberFormat="1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vertical="center"/>
    </xf>
    <xf numFmtId="0" fontId="13" fillId="0" borderId="52" xfId="0" applyFont="1" applyFill="1" applyBorder="1" applyAlignment="1">
      <alignment vertical="center"/>
    </xf>
    <xf numFmtId="38" fontId="13" fillId="0" borderId="52" xfId="1" applyFont="1" applyFill="1" applyBorder="1" applyAlignment="1">
      <alignment vertical="center"/>
    </xf>
    <xf numFmtId="0" fontId="13" fillId="0" borderId="52" xfId="0" applyFont="1" applyFill="1" applyBorder="1" applyAlignment="1">
      <alignment horizontal="center" vertical="center"/>
    </xf>
    <xf numFmtId="185" fontId="13" fillId="0" borderId="52" xfId="1" applyNumberFormat="1" applyFont="1" applyFill="1" applyBorder="1" applyAlignment="1">
      <alignment vertical="center"/>
    </xf>
    <xf numFmtId="0" fontId="13" fillId="0" borderId="53" xfId="0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0" fontId="13" fillId="0" borderId="33" xfId="0" applyFont="1" applyFill="1" applyBorder="1" applyAlignment="1">
      <alignment vertical="center"/>
    </xf>
    <xf numFmtId="38" fontId="13" fillId="0" borderId="33" xfId="1" applyFont="1" applyFill="1" applyBorder="1" applyAlignment="1">
      <alignment vertical="center"/>
    </xf>
    <xf numFmtId="0" fontId="13" fillId="0" borderId="33" xfId="0" applyFont="1" applyFill="1" applyBorder="1" applyAlignment="1">
      <alignment horizontal="center" vertical="center"/>
    </xf>
    <xf numFmtId="185" fontId="13" fillId="0" borderId="33" xfId="1" applyNumberFormat="1" applyFont="1" applyFill="1" applyBorder="1" applyAlignment="1">
      <alignment vertical="center"/>
    </xf>
    <xf numFmtId="185" fontId="0" fillId="0" borderId="0" xfId="0" applyNumberFormat="1" applyFill="1"/>
    <xf numFmtId="0" fontId="13" fillId="0" borderId="54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85" fontId="13" fillId="0" borderId="2" xfId="1" applyNumberFormat="1" applyFont="1" applyFill="1" applyBorder="1" applyAlignment="1">
      <alignment vertical="center"/>
    </xf>
    <xf numFmtId="0" fontId="13" fillId="0" borderId="5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38" fontId="13" fillId="0" borderId="32" xfId="1" applyFont="1" applyFill="1" applyBorder="1" applyAlignment="1">
      <alignment vertical="center"/>
    </xf>
    <xf numFmtId="0" fontId="13" fillId="0" borderId="32" xfId="0" applyFont="1" applyFill="1" applyBorder="1" applyAlignment="1">
      <alignment horizontal="center" vertical="center"/>
    </xf>
    <xf numFmtId="185" fontId="13" fillId="0" borderId="32" xfId="1" applyNumberFormat="1" applyFont="1" applyFill="1" applyBorder="1" applyAlignment="1">
      <alignment vertical="center"/>
    </xf>
    <xf numFmtId="0" fontId="14" fillId="0" borderId="50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58" fontId="7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distributed" vertical="center"/>
    </xf>
    <xf numFmtId="38" fontId="4" fillId="0" borderId="31" xfId="1" applyFont="1" applyFill="1" applyBorder="1" applyAlignment="1">
      <alignment horizontal="right" wrapText="1"/>
    </xf>
    <xf numFmtId="38" fontId="4" fillId="0" borderId="32" xfId="1" applyFont="1" applyFill="1" applyBorder="1" applyAlignment="1">
      <alignment horizontal="right" wrapText="1"/>
    </xf>
    <xf numFmtId="38" fontId="3" fillId="0" borderId="23" xfId="1" applyFont="1" applyBorder="1"/>
    <xf numFmtId="38" fontId="7" fillId="0" borderId="56" xfId="1" applyFont="1" applyBorder="1" applyAlignment="1">
      <alignment vertical="center"/>
    </xf>
    <xf numFmtId="38" fontId="7" fillId="0" borderId="57" xfId="1" applyFont="1" applyBorder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wrapText="1"/>
    </xf>
    <xf numFmtId="0" fontId="0" fillId="0" borderId="0" xfId="0"/>
    <xf numFmtId="0" fontId="0" fillId="0" borderId="13" xfId="0" applyBorder="1"/>
    <xf numFmtId="0" fontId="3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28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59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C1DF59FA-A69D-4AAF-BB9C-FC1D0CD7A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</xdr:colOff>
      <xdr:row>0</xdr:row>
      <xdr:rowOff>66675</xdr:rowOff>
    </xdr:from>
    <xdr:to>
      <xdr:col>13</xdr:col>
      <xdr:colOff>768350</xdr:colOff>
      <xdr:row>1</xdr:row>
      <xdr:rowOff>171450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C8F9410B-7CEA-DA71-2376-19B76358A697}"/>
            </a:ext>
          </a:extLst>
        </xdr:cNvPr>
        <xdr:cNvSpPr>
          <a:spLocks noChangeArrowheads="1"/>
        </xdr:cNvSpPr>
      </xdr:nvSpPr>
      <xdr:spPr bwMode="auto">
        <a:xfrm>
          <a:off x="8315325" y="66675"/>
          <a:ext cx="1647825" cy="342900"/>
        </a:xfrm>
        <a:prstGeom prst="roundRect">
          <a:avLst>
            <a:gd name="adj" fmla="val 45972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法人用・定期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報告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663575</xdr:colOff>
      <xdr:row>14</xdr:row>
      <xdr:rowOff>57150</xdr:rowOff>
    </xdr:from>
    <xdr:to>
      <xdr:col>3</xdr:col>
      <xdr:colOff>60325</xdr:colOff>
      <xdr:row>14</xdr:row>
      <xdr:rowOff>250924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217DBF8-0A86-A39E-1726-B4E0240A2FF1}"/>
            </a:ext>
          </a:extLst>
        </xdr:cNvPr>
        <xdr:cNvSpPr txBox="1">
          <a:spLocks noChangeArrowheads="1"/>
        </xdr:cNvSpPr>
      </xdr:nvSpPr>
      <xdr:spPr bwMode="auto">
        <a:xfrm>
          <a:off x="733425" y="3743325"/>
          <a:ext cx="2438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以下、各事業本部毎同様とする。</a:t>
          </a:r>
        </a:p>
      </xdr:txBody>
    </xdr:sp>
    <xdr:clientData/>
  </xdr:twoCellAnchor>
  <xdr:twoCellAnchor>
    <xdr:from>
      <xdr:col>0</xdr:col>
      <xdr:colOff>701675</xdr:colOff>
      <xdr:row>32</xdr:row>
      <xdr:rowOff>0</xdr:rowOff>
    </xdr:from>
    <xdr:to>
      <xdr:col>2</xdr:col>
      <xdr:colOff>92075</xdr:colOff>
      <xdr:row>32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F3767A72-9796-AD5B-4088-9C9191C4CE2B}"/>
            </a:ext>
          </a:extLst>
        </xdr:cNvPr>
        <xdr:cNvSpPr txBox="1">
          <a:spLocks noChangeArrowheads="1"/>
        </xdr:cNvSpPr>
      </xdr:nvSpPr>
      <xdr:spPr bwMode="auto">
        <a:xfrm>
          <a:off x="771525" y="9344025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以下、各事業本部毎同様とする。</a:t>
          </a:r>
        </a:p>
      </xdr:txBody>
    </xdr:sp>
    <xdr:clientData/>
  </xdr:twoCellAnchor>
  <xdr:twoCellAnchor>
    <xdr:from>
      <xdr:col>11</xdr:col>
      <xdr:colOff>1438275</xdr:colOff>
      <xdr:row>0</xdr:row>
      <xdr:rowOff>47625</xdr:rowOff>
    </xdr:from>
    <xdr:to>
      <xdr:col>12</xdr:col>
      <xdr:colOff>1336675</xdr:colOff>
      <xdr:row>1</xdr:row>
      <xdr:rowOff>152400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40D9BAD4-CCA6-2590-3369-A11285E9EAEF}"/>
            </a:ext>
          </a:extLst>
        </xdr:cNvPr>
        <xdr:cNvSpPr>
          <a:spLocks noChangeArrowheads="1"/>
        </xdr:cNvSpPr>
      </xdr:nvSpPr>
      <xdr:spPr bwMode="auto">
        <a:xfrm>
          <a:off x="13420725" y="47625"/>
          <a:ext cx="1485900" cy="342900"/>
        </a:xfrm>
        <a:prstGeom prst="roundRect">
          <a:avLst>
            <a:gd name="adj" fmla="val 45972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第Ａ表裏付資料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260350</xdr:colOff>
      <xdr:row>0</xdr:row>
      <xdr:rowOff>41275</xdr:rowOff>
    </xdr:from>
    <xdr:to>
      <xdr:col>7</xdr:col>
      <xdr:colOff>631912</xdr:colOff>
      <xdr:row>1</xdr:row>
      <xdr:rowOff>219075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E83D2D50-5ADB-EEAF-0265-773E1282DF25}"/>
            </a:ext>
          </a:extLst>
        </xdr:cNvPr>
        <xdr:cNvSpPr>
          <a:spLocks noChangeArrowheads="1"/>
        </xdr:cNvSpPr>
      </xdr:nvSpPr>
      <xdr:spPr bwMode="auto">
        <a:xfrm>
          <a:off x="4772025" y="47625"/>
          <a:ext cx="1485900" cy="342900"/>
        </a:xfrm>
        <a:prstGeom prst="roundRect">
          <a:avLst>
            <a:gd name="adj" fmla="val 45972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第Ａ表裏付資料</a:t>
          </a:r>
        </a:p>
      </xdr:txBody>
    </xdr:sp>
    <xdr:clientData/>
  </xdr:twoCellAnchor>
  <xdr:oneCellAnchor>
    <xdr:from>
      <xdr:col>1</xdr:col>
      <xdr:colOff>2953</xdr:colOff>
      <xdr:row>0</xdr:row>
      <xdr:rowOff>42266</xdr:rowOff>
    </xdr:from>
    <xdr:ext cx="689420" cy="464743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6FFDF981-7C35-0FB7-07AF-0A5120467048}"/>
            </a:ext>
          </a:extLst>
        </xdr:cNvPr>
        <xdr:cNvSpPr txBox="1">
          <a:spLocks noChangeArrowheads="1"/>
        </xdr:cNvSpPr>
      </xdr:nvSpPr>
      <xdr:spPr bwMode="auto">
        <a:xfrm>
          <a:off x="244253" y="42266"/>
          <a:ext cx="689420" cy="46474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例示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339725</xdr:colOff>
      <xdr:row>0</xdr:row>
      <xdr:rowOff>57150</xdr:rowOff>
    </xdr:from>
    <xdr:to>
      <xdr:col>10</xdr:col>
      <xdr:colOff>561975</xdr:colOff>
      <xdr:row>2</xdr:row>
      <xdr:rowOff>0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30768046-2F93-D860-B430-8D86F7A0FBD7}"/>
            </a:ext>
          </a:extLst>
        </xdr:cNvPr>
        <xdr:cNvSpPr>
          <a:spLocks noChangeArrowheads="1"/>
        </xdr:cNvSpPr>
      </xdr:nvSpPr>
      <xdr:spPr bwMode="auto">
        <a:xfrm>
          <a:off x="7305675" y="57150"/>
          <a:ext cx="1485900" cy="342900"/>
        </a:xfrm>
        <a:prstGeom prst="roundRect">
          <a:avLst>
            <a:gd name="adj" fmla="val 45972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第Ａ表裏付資料</a:t>
          </a:r>
        </a:p>
      </xdr:txBody>
    </xdr:sp>
    <xdr:clientData/>
  </xdr:twoCellAnchor>
  <xdr:oneCellAnchor>
    <xdr:from>
      <xdr:col>0</xdr:col>
      <xdr:colOff>653828</xdr:colOff>
      <xdr:row>0</xdr:row>
      <xdr:rowOff>61316</xdr:rowOff>
    </xdr:from>
    <xdr:ext cx="689420" cy="464743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1E0B8E57-F0E2-3D20-231E-1D1C979F97C5}"/>
            </a:ext>
          </a:extLst>
        </xdr:cNvPr>
        <xdr:cNvSpPr txBox="1">
          <a:spLocks noChangeArrowheads="1"/>
        </xdr:cNvSpPr>
      </xdr:nvSpPr>
      <xdr:spPr bwMode="auto">
        <a:xfrm>
          <a:off x="653828" y="61316"/>
          <a:ext cx="689420" cy="46474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例示</a:t>
          </a:r>
        </a:p>
      </xdr:txBody>
    </xdr:sp>
    <xdr:clientData/>
  </xdr:oneCellAnchor>
  <xdr:twoCellAnchor editAs="oneCell">
    <xdr:from>
      <xdr:col>0</xdr:col>
      <xdr:colOff>1485900</xdr:colOff>
      <xdr:row>7</xdr:row>
      <xdr:rowOff>19050</xdr:rowOff>
    </xdr:from>
    <xdr:to>
      <xdr:col>6</xdr:col>
      <xdr:colOff>50800</xdr:colOff>
      <xdr:row>13</xdr:row>
      <xdr:rowOff>133350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274C23E-8C84-A4D4-82C8-28ADDFB24F42}"/>
            </a:ext>
          </a:extLst>
        </xdr:cNvPr>
        <xdr:cNvSpPr txBox="1">
          <a:spLocks noChangeArrowheads="1"/>
        </xdr:cNvSpPr>
      </xdr:nvSpPr>
      <xdr:spPr bwMode="auto">
        <a:xfrm>
          <a:off x="1619250" y="1371600"/>
          <a:ext cx="4362450" cy="1257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18872" tIns="73152" rIns="118872" bIns="73152" anchor="ctr" upright="1"/>
        <a:lstStyle/>
        <a:p>
          <a:pPr algn="ctr" rtl="0">
            <a:defRPr sz="1000"/>
          </a:pPr>
          <a:r>
            <a:rPr lang="ja-JP" altLang="en-US" sz="7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以下同様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57150</xdr:rowOff>
    </xdr:from>
    <xdr:to>
      <xdr:col>9</xdr:col>
      <xdr:colOff>977786</xdr:colOff>
      <xdr:row>1</xdr:row>
      <xdr:rowOff>85725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DEEA55AE-2D1C-12CB-9CAA-3A0B1BB76634}"/>
            </a:ext>
          </a:extLst>
        </xdr:cNvPr>
        <xdr:cNvSpPr>
          <a:spLocks noChangeArrowheads="1"/>
        </xdr:cNvSpPr>
      </xdr:nvSpPr>
      <xdr:spPr bwMode="auto">
        <a:xfrm>
          <a:off x="9563100" y="57150"/>
          <a:ext cx="2219325" cy="352425"/>
        </a:xfrm>
        <a:prstGeom prst="roundRect">
          <a:avLst>
            <a:gd name="adj" fmla="val 45972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法人用・年１回報告</a:t>
          </a: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C37D-86DE-46D5-8AD6-65338E9C9FA8}">
  <dimension ref="A1:N18"/>
  <sheetViews>
    <sheetView tabSelected="1" zoomScale="75" workbookViewId="0">
      <selection activeCell="K6" sqref="K6"/>
    </sheetView>
  </sheetViews>
  <sheetFormatPr defaultColWidth="9" defaultRowHeight="14" x14ac:dyDescent="0.2"/>
  <cols>
    <col min="1" max="1" width="1.6328125" style="1" customWidth="1"/>
    <col min="2" max="2" width="18.453125" style="1" customWidth="1"/>
    <col min="3" max="4" width="1.6328125" style="1" customWidth="1"/>
    <col min="5" max="5" width="16.90625" style="1" customWidth="1"/>
    <col min="6" max="6" width="1.6328125" style="1" customWidth="1"/>
    <col min="7" max="14" width="11.08984375" style="1" customWidth="1"/>
    <col min="15" max="16384" width="9" style="1"/>
  </cols>
  <sheetData>
    <row r="1" spans="1:14" ht="19" x14ac:dyDescent="0.3">
      <c r="B1" s="122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3" spans="1:14" x14ac:dyDescent="0.2">
      <c r="B3" s="1" t="s">
        <v>59</v>
      </c>
    </row>
    <row r="4" spans="1:14" x14ac:dyDescent="0.2">
      <c r="K4" s="132" t="s">
        <v>81</v>
      </c>
      <c r="L4" s="132"/>
      <c r="M4" s="132"/>
      <c r="N4" s="121"/>
    </row>
    <row r="5" spans="1:14" x14ac:dyDescent="0.2">
      <c r="K5" s="132" t="s">
        <v>108</v>
      </c>
      <c r="L5" s="132"/>
      <c r="M5" s="132"/>
      <c r="N5" s="121"/>
    </row>
    <row r="7" spans="1:14" ht="30" customHeight="1" x14ac:dyDescent="0.2">
      <c r="A7" s="129" t="s">
        <v>7</v>
      </c>
      <c r="B7" s="130"/>
      <c r="C7" s="130"/>
      <c r="D7" s="130"/>
      <c r="E7" s="130"/>
      <c r="F7" s="131"/>
      <c r="G7" s="51" t="s">
        <v>95</v>
      </c>
      <c r="H7" s="42" t="s">
        <v>96</v>
      </c>
      <c r="I7" s="42" t="s">
        <v>97</v>
      </c>
      <c r="J7" s="42" t="s">
        <v>98</v>
      </c>
      <c r="K7" s="42" t="s">
        <v>99</v>
      </c>
      <c r="L7" s="42" t="s">
        <v>100</v>
      </c>
      <c r="M7" s="42" t="s">
        <v>101</v>
      </c>
      <c r="N7" s="26" t="s">
        <v>2</v>
      </c>
    </row>
    <row r="8" spans="1:14" ht="24" customHeight="1" x14ac:dyDescent="0.2">
      <c r="A8" s="13"/>
      <c r="B8" s="126" t="s">
        <v>23</v>
      </c>
      <c r="C8" s="21"/>
      <c r="D8" s="17"/>
      <c r="E8" s="7" t="s">
        <v>3</v>
      </c>
      <c r="F8" s="7"/>
      <c r="G8" s="22">
        <v>215</v>
      </c>
      <c r="H8" s="2">
        <v>174</v>
      </c>
      <c r="I8" s="2">
        <v>151</v>
      </c>
      <c r="J8" s="2">
        <v>130</v>
      </c>
      <c r="K8" s="2">
        <v>154</v>
      </c>
      <c r="L8" s="2">
        <v>163</v>
      </c>
      <c r="M8" s="2">
        <v>217</v>
      </c>
      <c r="N8" s="27">
        <f>SUM(G8:M8)</f>
        <v>1204</v>
      </c>
    </row>
    <row r="9" spans="1:14" ht="24" customHeight="1" x14ac:dyDescent="0.2">
      <c r="A9" s="14"/>
      <c r="B9" s="127"/>
      <c r="C9" s="11"/>
      <c r="D9" s="20"/>
      <c r="E9" s="6" t="s">
        <v>4</v>
      </c>
      <c r="F9" s="10"/>
      <c r="G9" s="25">
        <v>2</v>
      </c>
      <c r="H9" s="12">
        <v>2</v>
      </c>
      <c r="I9" s="12">
        <v>2</v>
      </c>
      <c r="J9" s="12">
        <v>2</v>
      </c>
      <c r="K9" s="12">
        <v>1</v>
      </c>
      <c r="L9" s="12">
        <v>0</v>
      </c>
      <c r="M9" s="12">
        <v>1</v>
      </c>
      <c r="N9" s="30">
        <f>SUM(G9:M9)</f>
        <v>10</v>
      </c>
    </row>
    <row r="10" spans="1:14" ht="24" customHeight="1" x14ac:dyDescent="0.2">
      <c r="A10" s="14"/>
      <c r="B10" s="127"/>
      <c r="C10" s="11"/>
      <c r="D10" s="18"/>
      <c r="E10" s="6" t="s">
        <v>6</v>
      </c>
      <c r="F10" s="8"/>
      <c r="G10" s="23">
        <v>0</v>
      </c>
      <c r="H10" s="9">
        <v>0</v>
      </c>
      <c r="I10" s="9">
        <v>2</v>
      </c>
      <c r="J10" s="9">
        <v>0</v>
      </c>
      <c r="K10" s="9">
        <v>0</v>
      </c>
      <c r="L10" s="9">
        <v>0</v>
      </c>
      <c r="M10" s="9">
        <v>0</v>
      </c>
      <c r="N10" s="28">
        <f>SUM(G10:M10)</f>
        <v>2</v>
      </c>
    </row>
    <row r="11" spans="1:14" ht="24" customHeight="1" x14ac:dyDescent="0.2">
      <c r="A11" s="15"/>
      <c r="B11" s="128"/>
      <c r="C11" s="16"/>
      <c r="D11" s="19"/>
      <c r="E11" s="5" t="s">
        <v>5</v>
      </c>
      <c r="F11" s="5"/>
      <c r="G11" s="24">
        <v>213</v>
      </c>
      <c r="H11" s="3">
        <v>172</v>
      </c>
      <c r="I11" s="3">
        <v>151</v>
      </c>
      <c r="J11" s="3">
        <v>128</v>
      </c>
      <c r="K11" s="3">
        <v>153</v>
      </c>
      <c r="L11" s="3">
        <v>163</v>
      </c>
      <c r="M11" s="3">
        <v>216</v>
      </c>
      <c r="N11" s="29">
        <f>SUM(G11:M11)</f>
        <v>1196</v>
      </c>
    </row>
    <row r="12" spans="1:14" ht="35.25" customHeight="1" x14ac:dyDescent="0.2">
      <c r="A12" s="114"/>
      <c r="B12" s="124" t="s">
        <v>8</v>
      </c>
      <c r="C12" s="125"/>
      <c r="D12" s="125"/>
      <c r="E12" s="125"/>
      <c r="F12" s="115"/>
      <c r="G12" s="116">
        <v>10168</v>
      </c>
      <c r="H12" s="117">
        <v>7999</v>
      </c>
      <c r="I12" s="117">
        <v>6921</v>
      </c>
      <c r="J12" s="117">
        <v>5792</v>
      </c>
      <c r="K12" s="117">
        <v>6730</v>
      </c>
      <c r="L12" s="117">
        <v>7347</v>
      </c>
      <c r="M12" s="117">
        <v>9197</v>
      </c>
      <c r="N12" s="118">
        <f>SUM(G12:M12)</f>
        <v>54154</v>
      </c>
    </row>
    <row r="13" spans="1:14" ht="17.25" customHeight="1" x14ac:dyDescent="0.2"/>
    <row r="14" spans="1:14" ht="17.25" customHeight="1" x14ac:dyDescent="0.2"/>
    <row r="15" spans="1:14" ht="17.25" customHeight="1" x14ac:dyDescent="0.2"/>
    <row r="16" spans="1:14" ht="17.25" customHeight="1" x14ac:dyDescent="0.2"/>
    <row r="17" ht="17.25" customHeight="1" x14ac:dyDescent="0.2"/>
    <row r="18" ht="16.5" customHeight="1" x14ac:dyDescent="0.2"/>
  </sheetData>
  <mergeCells count="6">
    <mergeCell ref="B1:N1"/>
    <mergeCell ref="B12:E12"/>
    <mergeCell ref="B8:B11"/>
    <mergeCell ref="A7:F7"/>
    <mergeCell ref="K4:M4"/>
    <mergeCell ref="K5:M5"/>
  </mergeCells>
  <phoneticPr fontId="2"/>
  <pageMargins left="0.98425196850393704" right="0.47244094488188981" top="1.3779527559055118" bottom="0.6692913385826772" header="0.51181102362204722" footer="0.19685039370078741"/>
  <pageSetup paperSize="8" scale="13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ABB5-FABA-4E78-A160-F6762D89A0EB}">
  <dimension ref="A1:M33"/>
  <sheetViews>
    <sheetView workbookViewId="0">
      <selection activeCell="A7" sqref="A7"/>
    </sheetView>
  </sheetViews>
  <sheetFormatPr defaultRowHeight="13" x14ac:dyDescent="0.2"/>
  <cols>
    <col min="1" max="1" width="11.453125" customWidth="1"/>
    <col min="2" max="4" width="14.6328125" customWidth="1"/>
    <col min="5" max="5" width="10.453125" bestFit="1" customWidth="1"/>
    <col min="6" max="6" width="16" customWidth="1"/>
    <col min="7" max="7" width="10.90625" customWidth="1"/>
    <col min="8" max="8" width="17.7265625" customWidth="1"/>
    <col min="9" max="9" width="11.7265625" customWidth="1"/>
    <col min="10" max="10" width="14.6328125" customWidth="1"/>
    <col min="11" max="11" width="18.6328125" customWidth="1"/>
    <col min="12" max="12" width="21" customWidth="1"/>
    <col min="13" max="13" width="20.6328125" customWidth="1"/>
  </cols>
  <sheetData>
    <row r="1" spans="1:13" ht="19" x14ac:dyDescent="0.3">
      <c r="E1" s="4" t="s">
        <v>43</v>
      </c>
    </row>
    <row r="2" spans="1:13" ht="19" x14ac:dyDescent="0.3">
      <c r="E2" s="4"/>
    </row>
    <row r="4" spans="1:13" x14ac:dyDescent="0.2">
      <c r="A4" t="s">
        <v>41</v>
      </c>
      <c r="M4" s="34" t="s">
        <v>81</v>
      </c>
    </row>
    <row r="5" spans="1:13" x14ac:dyDescent="0.2">
      <c r="M5" s="34" t="s">
        <v>109</v>
      </c>
    </row>
    <row r="6" spans="1:13" ht="14" x14ac:dyDescent="0.2">
      <c r="A6" s="35"/>
      <c r="M6" s="34"/>
    </row>
    <row r="7" spans="1:13" ht="24.75" customHeight="1" x14ac:dyDescent="0.2">
      <c r="A7" s="31" t="s">
        <v>9</v>
      </c>
      <c r="B7" s="31" t="s">
        <v>10</v>
      </c>
      <c r="C7" s="31" t="s">
        <v>21</v>
      </c>
      <c r="D7" s="31" t="s">
        <v>36</v>
      </c>
      <c r="E7" s="31" t="s">
        <v>11</v>
      </c>
      <c r="F7" s="31" t="s">
        <v>14</v>
      </c>
      <c r="G7" s="31" t="s">
        <v>12</v>
      </c>
      <c r="H7" s="31" t="s">
        <v>13</v>
      </c>
      <c r="I7" s="31" t="s">
        <v>15</v>
      </c>
      <c r="J7" s="31" t="s">
        <v>29</v>
      </c>
      <c r="K7" s="31" t="s">
        <v>16</v>
      </c>
      <c r="L7" s="31" t="s">
        <v>17</v>
      </c>
      <c r="M7" s="31" t="s">
        <v>35</v>
      </c>
    </row>
    <row r="8" spans="1:13" ht="24.75" customHeight="1" x14ac:dyDescent="0.2">
      <c r="A8" s="31" t="s">
        <v>25</v>
      </c>
      <c r="B8" s="32" t="s">
        <v>103</v>
      </c>
      <c r="C8" s="32"/>
      <c r="D8" s="32"/>
      <c r="E8" s="32"/>
      <c r="F8" s="33" t="s">
        <v>93</v>
      </c>
      <c r="G8" s="31" t="s">
        <v>19</v>
      </c>
      <c r="H8" s="33" t="s">
        <v>93</v>
      </c>
      <c r="I8" s="112" t="s">
        <v>92</v>
      </c>
      <c r="J8" s="36" t="s">
        <v>30</v>
      </c>
      <c r="K8" s="33">
        <v>37622</v>
      </c>
      <c r="L8" s="32" t="s">
        <v>20</v>
      </c>
      <c r="M8" s="32"/>
    </row>
    <row r="9" spans="1:13" ht="24.75" customHeight="1" x14ac:dyDescent="0.2">
      <c r="A9" s="31" t="s">
        <v>25</v>
      </c>
      <c r="B9" s="32" t="s">
        <v>103</v>
      </c>
      <c r="C9" s="32" t="s">
        <v>104</v>
      </c>
      <c r="D9" s="32" t="s">
        <v>42</v>
      </c>
      <c r="E9" s="32"/>
      <c r="F9" s="33" t="s">
        <v>93</v>
      </c>
      <c r="G9" s="31" t="s">
        <v>18</v>
      </c>
      <c r="H9" s="33" t="s">
        <v>93</v>
      </c>
      <c r="I9" s="112" t="s">
        <v>92</v>
      </c>
      <c r="J9" s="36" t="s">
        <v>31</v>
      </c>
      <c r="K9" s="33">
        <v>37622</v>
      </c>
      <c r="L9" s="32" t="s">
        <v>28</v>
      </c>
      <c r="M9" s="32"/>
    </row>
    <row r="10" spans="1:13" ht="24.75" customHeight="1" x14ac:dyDescent="0.2">
      <c r="A10" s="31" t="s">
        <v>25</v>
      </c>
      <c r="B10" s="32" t="s">
        <v>103</v>
      </c>
      <c r="C10" s="32" t="s">
        <v>104</v>
      </c>
      <c r="D10" s="32" t="s">
        <v>42</v>
      </c>
      <c r="E10" s="32"/>
      <c r="F10" s="33" t="s">
        <v>93</v>
      </c>
      <c r="G10" s="31" t="s">
        <v>18</v>
      </c>
      <c r="H10" s="33" t="s">
        <v>93</v>
      </c>
      <c r="I10" s="112" t="s">
        <v>92</v>
      </c>
      <c r="J10" s="36" t="s">
        <v>32</v>
      </c>
      <c r="K10" s="33">
        <v>37622</v>
      </c>
      <c r="L10" s="32" t="s">
        <v>28</v>
      </c>
      <c r="M10" s="32"/>
    </row>
    <row r="11" spans="1:13" ht="24.75" customHeight="1" x14ac:dyDescent="0.2">
      <c r="A11" s="31" t="s">
        <v>25</v>
      </c>
      <c r="B11" s="32" t="s">
        <v>103</v>
      </c>
      <c r="C11" s="32" t="s">
        <v>104</v>
      </c>
      <c r="D11" s="32" t="s">
        <v>37</v>
      </c>
      <c r="E11" s="32"/>
      <c r="F11" s="33" t="s">
        <v>93</v>
      </c>
      <c r="G11" s="31" t="s">
        <v>18</v>
      </c>
      <c r="H11" s="33" t="s">
        <v>93</v>
      </c>
      <c r="I11" s="112" t="s">
        <v>92</v>
      </c>
      <c r="J11" s="36" t="s">
        <v>38</v>
      </c>
      <c r="K11" s="33">
        <v>37622</v>
      </c>
      <c r="L11" s="32" t="s">
        <v>28</v>
      </c>
      <c r="M11" s="32" t="s">
        <v>39</v>
      </c>
    </row>
    <row r="12" spans="1:13" ht="24.75" customHeight="1" x14ac:dyDescent="0.2">
      <c r="A12" s="31" t="s">
        <v>26</v>
      </c>
      <c r="B12" s="32" t="s">
        <v>103</v>
      </c>
      <c r="C12" s="32"/>
      <c r="D12" s="32"/>
      <c r="E12" s="32"/>
      <c r="F12" s="33" t="s">
        <v>93</v>
      </c>
      <c r="G12" s="31" t="s">
        <v>18</v>
      </c>
      <c r="H12" s="33" t="s">
        <v>93</v>
      </c>
      <c r="I12" s="112" t="s">
        <v>92</v>
      </c>
      <c r="J12" s="37" t="s">
        <v>33</v>
      </c>
      <c r="K12" s="33">
        <v>37652</v>
      </c>
      <c r="L12" s="32" t="s">
        <v>22</v>
      </c>
      <c r="M12" s="32"/>
    </row>
    <row r="13" spans="1:13" ht="24.75" customHeight="1" x14ac:dyDescent="0.2">
      <c r="A13" s="31" t="s">
        <v>26</v>
      </c>
      <c r="B13" s="32" t="s">
        <v>103</v>
      </c>
      <c r="C13" s="32"/>
      <c r="D13" s="32"/>
      <c r="E13" s="32"/>
      <c r="F13" s="33" t="s">
        <v>93</v>
      </c>
      <c r="G13" s="31" t="s">
        <v>18</v>
      </c>
      <c r="H13" s="33" t="s">
        <v>93</v>
      </c>
      <c r="I13" s="112" t="s">
        <v>92</v>
      </c>
      <c r="J13" s="37" t="s">
        <v>33</v>
      </c>
      <c r="K13" s="33">
        <v>37622</v>
      </c>
      <c r="L13" s="32" t="s">
        <v>27</v>
      </c>
      <c r="M13" s="32"/>
    </row>
    <row r="14" spans="1:13" ht="24.75" customHeight="1" x14ac:dyDescent="0.2">
      <c r="A14" s="31" t="s">
        <v>26</v>
      </c>
      <c r="B14" s="32" t="s">
        <v>104</v>
      </c>
      <c r="C14" s="32"/>
      <c r="D14" s="32"/>
      <c r="E14" s="32"/>
      <c r="F14" s="33" t="s">
        <v>93</v>
      </c>
      <c r="G14" s="31" t="s">
        <v>18</v>
      </c>
      <c r="H14" s="33" t="s">
        <v>93</v>
      </c>
      <c r="I14" s="112" t="s">
        <v>92</v>
      </c>
      <c r="J14" s="37" t="s">
        <v>33</v>
      </c>
      <c r="K14" s="33">
        <v>37622</v>
      </c>
      <c r="L14" s="32" t="s">
        <v>27</v>
      </c>
      <c r="M14" s="32"/>
    </row>
    <row r="15" spans="1:13" ht="24.75" customHeight="1" x14ac:dyDescent="0.2">
      <c r="A15" s="31"/>
      <c r="B15" s="32"/>
      <c r="C15" s="32"/>
      <c r="D15" s="32"/>
      <c r="E15" s="32"/>
      <c r="F15" s="33"/>
      <c r="G15" s="31"/>
      <c r="H15" s="33"/>
      <c r="I15" s="31"/>
      <c r="J15" s="33"/>
      <c r="K15" s="32"/>
      <c r="L15" s="32"/>
      <c r="M15" s="31"/>
    </row>
    <row r="16" spans="1:13" ht="24.75" customHeight="1" x14ac:dyDescent="0.2">
      <c r="A16" s="31"/>
      <c r="B16" s="32"/>
      <c r="C16" s="32"/>
      <c r="D16" s="32"/>
      <c r="E16" s="32"/>
      <c r="F16" s="33"/>
      <c r="G16" s="31"/>
      <c r="H16" s="33"/>
      <c r="I16" s="31"/>
      <c r="J16" s="33"/>
      <c r="K16" s="32"/>
      <c r="L16" s="32"/>
      <c r="M16" s="31"/>
    </row>
    <row r="17" spans="1:13" ht="24.75" customHeight="1" x14ac:dyDescent="0.2">
      <c r="A17" s="31"/>
      <c r="B17" s="32"/>
      <c r="C17" s="32"/>
      <c r="D17" s="32"/>
      <c r="E17" s="32"/>
      <c r="F17" s="33"/>
      <c r="G17" s="31"/>
      <c r="H17" s="33"/>
      <c r="I17" s="31"/>
      <c r="J17" s="33"/>
      <c r="K17" s="32"/>
      <c r="L17" s="32"/>
      <c r="M17" s="31"/>
    </row>
    <row r="18" spans="1:13" ht="24.75" customHeight="1" x14ac:dyDescent="0.2">
      <c r="A18" s="31"/>
      <c r="B18" s="32"/>
      <c r="C18" s="32"/>
      <c r="D18" s="32"/>
      <c r="E18" s="32"/>
      <c r="F18" s="33"/>
      <c r="G18" s="31"/>
      <c r="H18" s="33"/>
      <c r="I18" s="31"/>
      <c r="J18" s="33"/>
      <c r="K18" s="32"/>
      <c r="L18" s="32"/>
      <c r="M18" s="31"/>
    </row>
    <row r="19" spans="1:13" ht="24.75" customHeight="1" x14ac:dyDescent="0.2">
      <c r="A19" s="31"/>
      <c r="B19" s="32"/>
      <c r="C19" s="32"/>
      <c r="D19" s="32"/>
      <c r="E19" s="32"/>
      <c r="F19" s="33"/>
      <c r="G19" s="31"/>
      <c r="H19" s="33"/>
      <c r="I19" s="31"/>
      <c r="J19" s="33"/>
      <c r="K19" s="32"/>
      <c r="L19" s="32"/>
      <c r="M19" s="31"/>
    </row>
    <row r="20" spans="1:13" ht="24.75" customHeight="1" x14ac:dyDescent="0.2">
      <c r="A20" s="31"/>
      <c r="B20" s="32"/>
      <c r="C20" s="32"/>
      <c r="D20" s="32"/>
      <c r="E20" s="32"/>
      <c r="F20" s="33"/>
      <c r="G20" s="31"/>
      <c r="H20" s="33"/>
      <c r="I20" s="31"/>
      <c r="J20" s="33"/>
      <c r="K20" s="32"/>
      <c r="L20" s="32"/>
      <c r="M20" s="31"/>
    </row>
    <row r="21" spans="1:13" ht="24.75" customHeight="1" x14ac:dyDescent="0.2">
      <c r="A21" s="31"/>
      <c r="B21" s="32"/>
      <c r="C21" s="32"/>
      <c r="D21" s="32"/>
      <c r="E21" s="32"/>
      <c r="F21" s="33"/>
      <c r="G21" s="31"/>
      <c r="H21" s="33"/>
      <c r="I21" s="31"/>
      <c r="J21" s="33"/>
      <c r="K21" s="32"/>
      <c r="L21" s="32"/>
      <c r="M21" s="31"/>
    </row>
    <row r="22" spans="1:13" ht="24.75" customHeight="1" x14ac:dyDescent="0.2">
      <c r="A22" s="31"/>
      <c r="B22" s="32"/>
      <c r="C22" s="32"/>
      <c r="D22" s="32"/>
      <c r="E22" s="32"/>
      <c r="F22" s="33"/>
      <c r="G22" s="31"/>
      <c r="H22" s="33"/>
      <c r="I22" s="31"/>
      <c r="J22" s="33"/>
      <c r="K22" s="32"/>
      <c r="L22" s="32"/>
      <c r="M22" s="31"/>
    </row>
    <row r="23" spans="1:13" ht="24.75" customHeight="1" x14ac:dyDescent="0.2">
      <c r="A23" s="31"/>
      <c r="B23" s="32"/>
      <c r="C23" s="32"/>
      <c r="D23" s="32"/>
      <c r="E23" s="32"/>
      <c r="F23" s="33"/>
      <c r="G23" s="31"/>
      <c r="H23" s="33"/>
      <c r="I23" s="31"/>
      <c r="J23" s="33"/>
      <c r="K23" s="32"/>
      <c r="L23" s="32"/>
      <c r="M23" s="31"/>
    </row>
    <row r="24" spans="1:13" ht="24.75" customHeight="1" x14ac:dyDescent="0.2">
      <c r="A24" s="31"/>
      <c r="B24" s="32"/>
      <c r="C24" s="32"/>
      <c r="D24" s="32"/>
      <c r="E24" s="32"/>
      <c r="F24" s="33"/>
      <c r="G24" s="31"/>
      <c r="H24" s="33"/>
      <c r="I24" s="31"/>
      <c r="J24" s="33"/>
      <c r="K24" s="32"/>
      <c r="L24" s="32"/>
      <c r="M24" s="31"/>
    </row>
    <row r="25" spans="1:13" ht="24.75" customHeight="1" x14ac:dyDescent="0.2">
      <c r="A25" s="31"/>
      <c r="B25" s="32"/>
      <c r="C25" s="32"/>
      <c r="D25" s="32"/>
      <c r="E25" s="32"/>
      <c r="F25" s="33"/>
      <c r="G25" s="31"/>
      <c r="H25" s="33"/>
      <c r="I25" s="31"/>
      <c r="J25" s="33"/>
      <c r="K25" s="32"/>
      <c r="L25" s="32"/>
      <c r="M25" s="31"/>
    </row>
    <row r="26" spans="1:13" ht="24.75" customHeight="1" x14ac:dyDescent="0.2">
      <c r="A26" s="31"/>
      <c r="B26" s="32"/>
      <c r="C26" s="32"/>
      <c r="D26" s="32"/>
      <c r="E26" s="32"/>
      <c r="F26" s="33"/>
      <c r="G26" s="31"/>
      <c r="H26" s="33"/>
      <c r="I26" s="31"/>
      <c r="J26" s="33"/>
      <c r="K26" s="32"/>
      <c r="L26" s="32"/>
      <c r="M26" s="31"/>
    </row>
    <row r="27" spans="1:13" ht="24.75" customHeight="1" x14ac:dyDescent="0.2">
      <c r="A27" s="31"/>
      <c r="B27" s="32"/>
      <c r="C27" s="32"/>
      <c r="D27" s="32"/>
      <c r="E27" s="32"/>
      <c r="F27" s="33"/>
      <c r="G27" s="31"/>
      <c r="H27" s="33"/>
      <c r="I27" s="31"/>
      <c r="J27" s="33"/>
      <c r="K27" s="32"/>
      <c r="L27" s="32"/>
      <c r="M27" s="32"/>
    </row>
    <row r="28" spans="1:13" ht="24.7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24.7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24.7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ht="24.7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ht="24.75" customHeight="1" x14ac:dyDescent="0.2">
      <c r="A32" s="31" t="s">
        <v>24</v>
      </c>
      <c r="B32" s="38" t="s">
        <v>40</v>
      </c>
      <c r="C32" s="40"/>
      <c r="D32" s="40"/>
      <c r="E32" s="40"/>
      <c r="F32" s="39"/>
      <c r="G32" s="32"/>
      <c r="H32" s="32"/>
      <c r="I32" s="32"/>
      <c r="J32" s="32"/>
      <c r="K32" s="32"/>
      <c r="L32" s="32"/>
      <c r="M32" s="32"/>
    </row>
    <row r="33" spans="1:1" x14ac:dyDescent="0.2">
      <c r="A33" t="s">
        <v>34</v>
      </c>
    </row>
  </sheetData>
  <phoneticPr fontId="2"/>
  <pageMargins left="0.99" right="0.26" top="1" bottom="0.71" header="0.51200000000000001" footer="0.51200000000000001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E394-9F6C-4517-9C58-A50578CA47DC}">
  <dimension ref="A2:H36"/>
  <sheetViews>
    <sheetView workbookViewId="0">
      <selection activeCell="H6" sqref="H6"/>
    </sheetView>
  </sheetViews>
  <sheetFormatPr defaultColWidth="9" defaultRowHeight="13" x14ac:dyDescent="0.2"/>
  <cols>
    <col min="1" max="1" width="3.453125" style="58" customWidth="1"/>
    <col min="2" max="2" width="9.90625" style="58" customWidth="1"/>
    <col min="3" max="3" width="12.26953125" style="58" customWidth="1"/>
    <col min="4" max="4" width="14.08984375" style="58" customWidth="1"/>
    <col min="5" max="5" width="9" style="58"/>
    <col min="6" max="6" width="10.08984375" style="58" customWidth="1"/>
    <col min="7" max="7" width="14.08984375" style="58" customWidth="1"/>
    <col min="8" max="8" width="11" style="58" customWidth="1"/>
    <col min="9" max="16384" width="9" style="58"/>
  </cols>
  <sheetData>
    <row r="2" spans="1:8" ht="19" x14ac:dyDescent="0.3">
      <c r="D2" s="60" t="s">
        <v>65</v>
      </c>
    </row>
    <row r="4" spans="1:8" x14ac:dyDescent="0.2">
      <c r="H4" s="59" t="s">
        <v>82</v>
      </c>
    </row>
    <row r="5" spans="1:8" x14ac:dyDescent="0.2">
      <c r="H5" s="59" t="s">
        <v>107</v>
      </c>
    </row>
    <row r="6" spans="1:8" ht="21.75" customHeight="1" x14ac:dyDescent="0.2">
      <c r="A6" s="61" t="s">
        <v>62</v>
      </c>
      <c r="B6" s="62" t="s">
        <v>63</v>
      </c>
      <c r="C6" s="62" t="s">
        <v>60</v>
      </c>
      <c r="D6" s="62" t="s">
        <v>61</v>
      </c>
      <c r="E6" s="62" t="s">
        <v>86</v>
      </c>
      <c r="F6" s="62" t="s">
        <v>87</v>
      </c>
      <c r="G6" s="62" t="s">
        <v>88</v>
      </c>
      <c r="H6" s="63" t="s">
        <v>64</v>
      </c>
    </row>
    <row r="7" spans="1:8" ht="21.75" customHeight="1" x14ac:dyDescent="0.2">
      <c r="A7" s="64">
        <v>1</v>
      </c>
      <c r="B7" s="65" t="s">
        <v>106</v>
      </c>
      <c r="C7" s="66"/>
      <c r="D7" s="67" t="s">
        <v>83</v>
      </c>
      <c r="E7" s="65" t="s">
        <v>89</v>
      </c>
      <c r="F7" s="65"/>
      <c r="G7" s="67" t="s">
        <v>83</v>
      </c>
      <c r="H7" s="68" t="s">
        <v>90</v>
      </c>
    </row>
    <row r="8" spans="1:8" ht="21.75" customHeight="1" x14ac:dyDescent="0.2">
      <c r="A8" s="69">
        <f>+A7+1</f>
        <v>2</v>
      </c>
      <c r="B8" s="70" t="s">
        <v>106</v>
      </c>
      <c r="C8" s="71"/>
      <c r="D8" s="72" t="s">
        <v>83</v>
      </c>
      <c r="E8" s="70" t="s">
        <v>89</v>
      </c>
      <c r="F8" s="70"/>
      <c r="G8" s="72" t="s">
        <v>83</v>
      </c>
      <c r="H8" s="73" t="s">
        <v>91</v>
      </c>
    </row>
    <row r="9" spans="1:8" ht="21.75" customHeight="1" x14ac:dyDescent="0.2">
      <c r="A9" s="69">
        <f t="shared" ref="A9:A36" si="0">+A8+1</f>
        <v>3</v>
      </c>
      <c r="B9" s="70"/>
      <c r="C9" s="71"/>
      <c r="D9" s="72"/>
      <c r="E9" s="70"/>
      <c r="F9" s="70"/>
      <c r="G9" s="72"/>
      <c r="H9" s="73"/>
    </row>
    <row r="10" spans="1:8" ht="21.75" customHeight="1" x14ac:dyDescent="0.2">
      <c r="A10" s="69">
        <f t="shared" si="0"/>
        <v>4</v>
      </c>
      <c r="B10" s="70"/>
      <c r="C10" s="71"/>
      <c r="D10" s="72"/>
      <c r="E10" s="70"/>
      <c r="F10" s="70"/>
      <c r="G10" s="72"/>
      <c r="H10" s="73"/>
    </row>
    <row r="11" spans="1:8" ht="21.75" customHeight="1" x14ac:dyDescent="0.2">
      <c r="A11" s="69">
        <f t="shared" si="0"/>
        <v>5</v>
      </c>
      <c r="B11" s="70"/>
      <c r="C11" s="71"/>
      <c r="D11" s="72"/>
      <c r="E11" s="70"/>
      <c r="F11" s="70"/>
      <c r="G11" s="72"/>
      <c r="H11" s="73"/>
    </row>
    <row r="12" spans="1:8" ht="21.75" customHeight="1" x14ac:dyDescent="0.2">
      <c r="A12" s="69">
        <f t="shared" si="0"/>
        <v>6</v>
      </c>
      <c r="B12" s="70"/>
      <c r="C12" s="71"/>
      <c r="D12" s="72"/>
      <c r="E12" s="70"/>
      <c r="F12" s="70"/>
      <c r="G12" s="72"/>
      <c r="H12" s="73"/>
    </row>
    <row r="13" spans="1:8" ht="21.75" customHeight="1" x14ac:dyDescent="0.2">
      <c r="A13" s="69">
        <f t="shared" si="0"/>
        <v>7</v>
      </c>
      <c r="B13" s="70"/>
      <c r="C13" s="71"/>
      <c r="D13" s="72"/>
      <c r="E13" s="70"/>
      <c r="F13" s="70"/>
      <c r="G13" s="72"/>
      <c r="H13" s="73"/>
    </row>
    <row r="14" spans="1:8" ht="21.75" customHeight="1" x14ac:dyDescent="0.2">
      <c r="A14" s="69">
        <f t="shared" si="0"/>
        <v>8</v>
      </c>
      <c r="B14" s="70"/>
      <c r="C14" s="71"/>
      <c r="D14" s="72"/>
      <c r="E14" s="70"/>
      <c r="F14" s="70"/>
      <c r="G14" s="72"/>
      <c r="H14" s="73"/>
    </row>
    <row r="15" spans="1:8" ht="21.75" customHeight="1" x14ac:dyDescent="0.2">
      <c r="A15" s="69">
        <f t="shared" si="0"/>
        <v>9</v>
      </c>
      <c r="B15" s="70"/>
      <c r="C15" s="71"/>
      <c r="D15" s="72"/>
      <c r="E15" s="70"/>
      <c r="F15" s="70"/>
      <c r="G15" s="72"/>
      <c r="H15" s="73"/>
    </row>
    <row r="16" spans="1:8" ht="21.75" customHeight="1" x14ac:dyDescent="0.2">
      <c r="A16" s="69">
        <f t="shared" si="0"/>
        <v>10</v>
      </c>
      <c r="B16" s="70"/>
      <c r="C16" s="71"/>
      <c r="D16" s="72"/>
      <c r="E16" s="70"/>
      <c r="F16" s="70"/>
      <c r="G16" s="72"/>
      <c r="H16" s="73"/>
    </row>
    <row r="17" spans="1:8" ht="21.75" customHeight="1" x14ac:dyDescent="0.2">
      <c r="A17" s="69">
        <f t="shared" si="0"/>
        <v>11</v>
      </c>
      <c r="B17" s="70"/>
      <c r="C17" s="71"/>
      <c r="D17" s="72"/>
      <c r="E17" s="70"/>
      <c r="F17" s="70"/>
      <c r="G17" s="72"/>
      <c r="H17" s="73"/>
    </row>
    <row r="18" spans="1:8" ht="21.75" customHeight="1" x14ac:dyDescent="0.2">
      <c r="A18" s="69">
        <f t="shared" si="0"/>
        <v>12</v>
      </c>
      <c r="B18" s="70"/>
      <c r="C18" s="71"/>
      <c r="D18" s="72"/>
      <c r="E18" s="70"/>
      <c r="F18" s="70"/>
      <c r="G18" s="72"/>
      <c r="H18" s="73"/>
    </row>
    <row r="19" spans="1:8" ht="21.75" customHeight="1" x14ac:dyDescent="0.2">
      <c r="A19" s="69">
        <f t="shared" si="0"/>
        <v>13</v>
      </c>
      <c r="B19" s="70"/>
      <c r="C19" s="71"/>
      <c r="D19" s="72"/>
      <c r="E19" s="70"/>
      <c r="F19" s="70"/>
      <c r="G19" s="72"/>
      <c r="H19" s="73"/>
    </row>
    <row r="20" spans="1:8" ht="21.75" customHeight="1" x14ac:dyDescent="0.2">
      <c r="A20" s="69">
        <f t="shared" si="0"/>
        <v>14</v>
      </c>
      <c r="B20" s="70"/>
      <c r="C20" s="71"/>
      <c r="D20" s="72"/>
      <c r="E20" s="70"/>
      <c r="F20" s="70"/>
      <c r="G20" s="72"/>
      <c r="H20" s="73"/>
    </row>
    <row r="21" spans="1:8" ht="21.75" customHeight="1" x14ac:dyDescent="0.2">
      <c r="A21" s="69">
        <f t="shared" si="0"/>
        <v>15</v>
      </c>
      <c r="B21" s="70"/>
      <c r="C21" s="71"/>
      <c r="D21" s="72"/>
      <c r="E21" s="70"/>
      <c r="F21" s="70"/>
      <c r="G21" s="72"/>
      <c r="H21" s="73"/>
    </row>
    <row r="22" spans="1:8" ht="21.75" customHeight="1" x14ac:dyDescent="0.2">
      <c r="A22" s="69">
        <f t="shared" si="0"/>
        <v>16</v>
      </c>
      <c r="B22" s="70"/>
      <c r="C22" s="71"/>
      <c r="D22" s="72"/>
      <c r="E22" s="70"/>
      <c r="F22" s="70"/>
      <c r="G22" s="72"/>
      <c r="H22" s="73"/>
    </row>
    <row r="23" spans="1:8" ht="21.75" customHeight="1" x14ac:dyDescent="0.2">
      <c r="A23" s="69">
        <f t="shared" si="0"/>
        <v>17</v>
      </c>
      <c r="B23" s="70"/>
      <c r="C23" s="71"/>
      <c r="D23" s="72"/>
      <c r="E23" s="70"/>
      <c r="F23" s="70"/>
      <c r="G23" s="72"/>
      <c r="H23" s="73"/>
    </row>
    <row r="24" spans="1:8" ht="21.75" customHeight="1" x14ac:dyDescent="0.2">
      <c r="A24" s="69">
        <f t="shared" si="0"/>
        <v>18</v>
      </c>
      <c r="B24" s="70"/>
      <c r="C24" s="71"/>
      <c r="D24" s="72"/>
      <c r="E24" s="70"/>
      <c r="F24" s="70"/>
      <c r="G24" s="72"/>
      <c r="H24" s="73"/>
    </row>
    <row r="25" spans="1:8" ht="21.75" customHeight="1" x14ac:dyDescent="0.2">
      <c r="A25" s="69">
        <f t="shared" si="0"/>
        <v>19</v>
      </c>
      <c r="B25" s="70"/>
      <c r="C25" s="71"/>
      <c r="D25" s="72"/>
      <c r="E25" s="70"/>
      <c r="F25" s="70"/>
      <c r="G25" s="72"/>
      <c r="H25" s="73"/>
    </row>
    <row r="26" spans="1:8" ht="21.75" customHeight="1" x14ac:dyDescent="0.2">
      <c r="A26" s="69">
        <f t="shared" si="0"/>
        <v>20</v>
      </c>
      <c r="B26" s="70"/>
      <c r="C26" s="71"/>
      <c r="D26" s="72"/>
      <c r="E26" s="70"/>
      <c r="F26" s="70"/>
      <c r="G26" s="72"/>
      <c r="H26" s="73"/>
    </row>
    <row r="27" spans="1:8" ht="21.75" customHeight="1" x14ac:dyDescent="0.2">
      <c r="A27" s="69">
        <f t="shared" si="0"/>
        <v>21</v>
      </c>
      <c r="B27" s="70"/>
      <c r="C27" s="71"/>
      <c r="D27" s="72"/>
      <c r="E27" s="70"/>
      <c r="F27" s="70"/>
      <c r="G27" s="72"/>
      <c r="H27" s="73"/>
    </row>
    <row r="28" spans="1:8" ht="21.75" customHeight="1" x14ac:dyDescent="0.2">
      <c r="A28" s="69">
        <f t="shared" si="0"/>
        <v>22</v>
      </c>
      <c r="B28" s="70"/>
      <c r="C28" s="71"/>
      <c r="D28" s="72"/>
      <c r="E28" s="70"/>
      <c r="F28" s="70"/>
      <c r="G28" s="72"/>
      <c r="H28" s="73"/>
    </row>
    <row r="29" spans="1:8" ht="21.75" customHeight="1" x14ac:dyDescent="0.2">
      <c r="A29" s="69">
        <f t="shared" si="0"/>
        <v>23</v>
      </c>
      <c r="B29" s="70"/>
      <c r="C29" s="71"/>
      <c r="D29" s="72"/>
      <c r="E29" s="70"/>
      <c r="F29" s="70"/>
      <c r="G29" s="72"/>
      <c r="H29" s="73"/>
    </row>
    <row r="30" spans="1:8" ht="21.75" customHeight="1" x14ac:dyDescent="0.2">
      <c r="A30" s="69">
        <f t="shared" si="0"/>
        <v>24</v>
      </c>
      <c r="B30" s="70"/>
      <c r="C30" s="71"/>
      <c r="D30" s="72"/>
      <c r="E30" s="70"/>
      <c r="F30" s="70"/>
      <c r="G30" s="72"/>
      <c r="H30" s="73"/>
    </row>
    <row r="31" spans="1:8" ht="21.75" customHeight="1" x14ac:dyDescent="0.2">
      <c r="A31" s="69">
        <f t="shared" si="0"/>
        <v>25</v>
      </c>
      <c r="B31" s="70"/>
      <c r="C31" s="71"/>
      <c r="D31" s="72"/>
      <c r="E31" s="70"/>
      <c r="F31" s="70"/>
      <c r="G31" s="72"/>
      <c r="H31" s="73"/>
    </row>
    <row r="32" spans="1:8" ht="21.75" customHeight="1" x14ac:dyDescent="0.2">
      <c r="A32" s="69">
        <f t="shared" si="0"/>
        <v>26</v>
      </c>
      <c r="B32" s="70"/>
      <c r="C32" s="71"/>
      <c r="D32" s="72"/>
      <c r="E32" s="70"/>
      <c r="F32" s="70"/>
      <c r="G32" s="72"/>
      <c r="H32" s="73"/>
    </row>
    <row r="33" spans="1:8" ht="21.75" customHeight="1" x14ac:dyDescent="0.2">
      <c r="A33" s="69">
        <f t="shared" si="0"/>
        <v>27</v>
      </c>
      <c r="B33" s="70"/>
      <c r="C33" s="71"/>
      <c r="D33" s="72"/>
      <c r="E33" s="70"/>
      <c r="F33" s="70"/>
      <c r="G33" s="72"/>
      <c r="H33" s="73"/>
    </row>
    <row r="34" spans="1:8" ht="21.75" customHeight="1" x14ac:dyDescent="0.2">
      <c r="A34" s="69">
        <f t="shared" si="0"/>
        <v>28</v>
      </c>
      <c r="B34" s="70"/>
      <c r="C34" s="71"/>
      <c r="D34" s="72"/>
      <c r="E34" s="70"/>
      <c r="F34" s="70"/>
      <c r="G34" s="72"/>
      <c r="H34" s="73"/>
    </row>
    <row r="35" spans="1:8" ht="21.75" customHeight="1" x14ac:dyDescent="0.2">
      <c r="A35" s="69">
        <f t="shared" si="0"/>
        <v>29</v>
      </c>
      <c r="B35" s="70"/>
      <c r="C35" s="71"/>
      <c r="D35" s="72"/>
      <c r="E35" s="70"/>
      <c r="F35" s="70"/>
      <c r="G35" s="72"/>
      <c r="H35" s="73"/>
    </row>
    <row r="36" spans="1:8" ht="21.75" customHeight="1" x14ac:dyDescent="0.2">
      <c r="A36" s="74">
        <f t="shared" si="0"/>
        <v>30</v>
      </c>
      <c r="B36" s="75"/>
      <c r="C36" s="76"/>
      <c r="D36" s="77"/>
      <c r="E36" s="75"/>
      <c r="F36" s="75"/>
      <c r="G36" s="77"/>
      <c r="H36" s="78"/>
    </row>
  </sheetData>
  <phoneticPr fontId="4"/>
  <pageMargins left="0.92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58AA-79F9-4400-B530-F898570CA21B}">
  <dimension ref="A1:L35"/>
  <sheetViews>
    <sheetView zoomScaleNormal="50" workbookViewId="0">
      <selection activeCell="B6" sqref="B6"/>
    </sheetView>
  </sheetViews>
  <sheetFormatPr defaultColWidth="9" defaultRowHeight="13" x14ac:dyDescent="0.2"/>
  <cols>
    <col min="1" max="2" width="25.6328125" style="58" customWidth="1"/>
    <col min="3" max="4" width="6.08984375" style="80" customWidth="1"/>
    <col min="5" max="5" width="7.6328125" style="81" customWidth="1"/>
    <col min="6" max="6" width="6.6328125" style="58" customWidth="1"/>
    <col min="7" max="8" width="6.6328125" style="80" customWidth="1"/>
    <col min="9" max="9" width="6.6328125" style="82" customWidth="1"/>
    <col min="10" max="11" width="9.6328125" style="58" customWidth="1"/>
    <col min="12" max="16384" width="9" style="58"/>
  </cols>
  <sheetData>
    <row r="1" spans="1:12" ht="16.5" customHeight="1" x14ac:dyDescent="0.25">
      <c r="A1" s="58" t="s">
        <v>66</v>
      </c>
      <c r="B1" s="79" t="s">
        <v>67</v>
      </c>
    </row>
    <row r="2" spans="1:12" ht="15" customHeight="1" x14ac:dyDescent="0.2"/>
    <row r="3" spans="1:12" ht="15" customHeight="1" x14ac:dyDescent="0.2"/>
    <row r="4" spans="1:12" ht="15" customHeight="1" x14ac:dyDescent="0.2">
      <c r="A4" s="111" t="s">
        <v>68</v>
      </c>
      <c r="B4" s="83" t="s">
        <v>69</v>
      </c>
      <c r="C4" s="84" t="s">
        <v>70</v>
      </c>
      <c r="D4" s="84" t="s">
        <v>71</v>
      </c>
      <c r="E4" s="83" t="s">
        <v>72</v>
      </c>
      <c r="F4" s="83" t="s">
        <v>73</v>
      </c>
      <c r="G4" s="84" t="s">
        <v>74</v>
      </c>
      <c r="H4" s="84" t="s">
        <v>75</v>
      </c>
      <c r="I4" s="85" t="s">
        <v>76</v>
      </c>
      <c r="J4" s="83" t="s">
        <v>77</v>
      </c>
      <c r="K4" s="86" t="s">
        <v>78</v>
      </c>
    </row>
    <row r="5" spans="1:12" ht="15" customHeight="1" x14ac:dyDescent="0.2">
      <c r="A5" s="87"/>
      <c r="B5" s="88"/>
      <c r="C5" s="89">
        <v>6600</v>
      </c>
      <c r="D5" s="89">
        <v>250</v>
      </c>
      <c r="E5" s="90" t="s">
        <v>79</v>
      </c>
      <c r="F5" s="88" t="s">
        <v>80</v>
      </c>
      <c r="G5" s="89">
        <v>0</v>
      </c>
      <c r="H5" s="89">
        <v>0</v>
      </c>
      <c r="I5" s="91">
        <v>0.8</v>
      </c>
      <c r="J5" s="88" t="s">
        <v>84</v>
      </c>
      <c r="K5" s="92"/>
    </row>
    <row r="6" spans="1:12" ht="15" customHeight="1" x14ac:dyDescent="0.2">
      <c r="A6" s="93"/>
      <c r="B6" s="94"/>
      <c r="C6" s="95">
        <v>6600</v>
      </c>
      <c r="D6" s="95">
        <v>350</v>
      </c>
      <c r="E6" s="96" t="s">
        <v>79</v>
      </c>
      <c r="F6" s="94" t="s">
        <v>80</v>
      </c>
      <c r="G6" s="95">
        <v>0</v>
      </c>
      <c r="H6" s="95">
        <v>0</v>
      </c>
      <c r="I6" s="97">
        <v>1</v>
      </c>
      <c r="J6" s="88" t="s">
        <v>94</v>
      </c>
      <c r="K6" s="92" t="s">
        <v>85</v>
      </c>
    </row>
    <row r="7" spans="1:12" ht="15" customHeight="1" x14ac:dyDescent="0.2">
      <c r="A7" s="93"/>
      <c r="B7" s="94"/>
      <c r="C7" s="95"/>
      <c r="D7" s="95"/>
      <c r="E7" s="96"/>
      <c r="F7" s="94"/>
      <c r="G7" s="95"/>
      <c r="H7" s="95"/>
      <c r="I7" s="97"/>
      <c r="J7" s="88"/>
      <c r="K7" s="92"/>
    </row>
    <row r="8" spans="1:12" ht="15" customHeight="1" x14ac:dyDescent="0.2">
      <c r="A8" s="93"/>
      <c r="B8" s="94"/>
      <c r="C8" s="95"/>
      <c r="D8" s="95"/>
      <c r="E8" s="96"/>
      <c r="F8" s="94"/>
      <c r="G8" s="95"/>
      <c r="H8" s="95"/>
      <c r="I8" s="97"/>
      <c r="J8" s="88"/>
      <c r="K8" s="92"/>
    </row>
    <row r="9" spans="1:12" ht="15" customHeight="1" x14ac:dyDescent="0.2">
      <c r="A9" s="93"/>
      <c r="B9" s="94"/>
      <c r="C9" s="95"/>
      <c r="D9" s="95"/>
      <c r="E9" s="96"/>
      <c r="F9" s="94"/>
      <c r="G9" s="95"/>
      <c r="H9" s="95"/>
      <c r="I9" s="97"/>
      <c r="J9" s="88"/>
      <c r="K9" s="92"/>
    </row>
    <row r="10" spans="1:12" ht="15" customHeight="1" x14ac:dyDescent="0.2">
      <c r="A10" s="93"/>
      <c r="B10" s="94"/>
      <c r="C10" s="95"/>
      <c r="D10" s="95"/>
      <c r="E10" s="96"/>
      <c r="F10" s="94"/>
      <c r="G10" s="95"/>
      <c r="H10" s="95"/>
      <c r="I10" s="97"/>
      <c r="J10" s="88"/>
      <c r="K10" s="92"/>
    </row>
    <row r="11" spans="1:12" ht="15" customHeight="1" x14ac:dyDescent="0.2">
      <c r="A11" s="93"/>
      <c r="B11" s="94"/>
      <c r="C11" s="95"/>
      <c r="D11" s="95"/>
      <c r="E11" s="96"/>
      <c r="F11" s="94"/>
      <c r="G11" s="95"/>
      <c r="H11" s="95"/>
      <c r="I11" s="97"/>
      <c r="J11" s="88"/>
      <c r="K11" s="92"/>
    </row>
    <row r="12" spans="1:12" ht="15" customHeight="1" x14ac:dyDescent="0.2">
      <c r="A12" s="93"/>
      <c r="B12" s="94"/>
      <c r="C12" s="95"/>
      <c r="D12" s="95"/>
      <c r="E12" s="96"/>
      <c r="F12" s="94"/>
      <c r="G12" s="95"/>
      <c r="H12" s="95"/>
      <c r="I12" s="97"/>
      <c r="J12" s="88"/>
      <c r="K12" s="92"/>
      <c r="L12" s="98"/>
    </row>
    <row r="13" spans="1:12" ht="15" customHeight="1" x14ac:dyDescent="0.2">
      <c r="A13" s="93"/>
      <c r="B13" s="94"/>
      <c r="C13" s="95"/>
      <c r="D13" s="95"/>
      <c r="E13" s="96"/>
      <c r="F13" s="94"/>
      <c r="G13" s="95"/>
      <c r="H13" s="95"/>
      <c r="I13" s="97"/>
      <c r="J13" s="88"/>
      <c r="K13" s="99"/>
      <c r="L13" s="98"/>
    </row>
    <row r="14" spans="1:12" ht="15" customHeight="1" x14ac:dyDescent="0.2">
      <c r="A14" s="93"/>
      <c r="B14" s="94"/>
      <c r="C14" s="95"/>
      <c r="D14" s="95"/>
      <c r="E14" s="96"/>
      <c r="F14" s="94"/>
      <c r="G14" s="95"/>
      <c r="H14" s="95"/>
      <c r="I14" s="97"/>
      <c r="J14" s="88"/>
      <c r="K14" s="99"/>
      <c r="L14" s="98"/>
    </row>
    <row r="15" spans="1:12" ht="15" customHeight="1" x14ac:dyDescent="0.2">
      <c r="A15" s="93"/>
      <c r="B15" s="94"/>
      <c r="C15" s="95"/>
      <c r="D15" s="95"/>
      <c r="E15" s="96"/>
      <c r="F15" s="94"/>
      <c r="G15" s="95"/>
      <c r="H15" s="95"/>
      <c r="I15" s="97"/>
      <c r="J15" s="88"/>
      <c r="K15" s="99"/>
    </row>
    <row r="16" spans="1:12" ht="15" customHeight="1" x14ac:dyDescent="0.2">
      <c r="A16" s="93"/>
      <c r="B16" s="94"/>
      <c r="C16" s="95"/>
      <c r="D16" s="95"/>
      <c r="E16" s="96"/>
      <c r="F16" s="94"/>
      <c r="G16" s="95"/>
      <c r="H16" s="95"/>
      <c r="I16" s="97"/>
      <c r="J16" s="88"/>
      <c r="K16" s="99"/>
    </row>
    <row r="17" spans="1:12" ht="15" customHeight="1" x14ac:dyDescent="0.2">
      <c r="A17" s="93"/>
      <c r="B17" s="94"/>
      <c r="C17" s="95"/>
      <c r="D17" s="95"/>
      <c r="E17" s="96"/>
      <c r="F17" s="94"/>
      <c r="G17" s="95"/>
      <c r="H17" s="95"/>
      <c r="I17" s="97"/>
      <c r="J17" s="88"/>
      <c r="K17" s="99"/>
    </row>
    <row r="18" spans="1:12" ht="15" customHeight="1" x14ac:dyDescent="0.2">
      <c r="A18" s="93"/>
      <c r="B18" s="94"/>
      <c r="C18" s="95"/>
      <c r="D18" s="95"/>
      <c r="E18" s="96"/>
      <c r="F18" s="94"/>
      <c r="G18" s="95"/>
      <c r="H18" s="95"/>
      <c r="I18" s="97"/>
      <c r="J18" s="88"/>
      <c r="K18" s="99"/>
    </row>
    <row r="19" spans="1:12" ht="15" customHeight="1" x14ac:dyDescent="0.2">
      <c r="A19" s="93"/>
      <c r="B19" s="94"/>
      <c r="C19" s="95"/>
      <c r="D19" s="95"/>
      <c r="E19" s="96"/>
      <c r="F19" s="94"/>
      <c r="G19" s="95"/>
      <c r="H19" s="95"/>
      <c r="I19" s="97"/>
      <c r="J19" s="88"/>
      <c r="K19" s="99"/>
      <c r="L19" s="98"/>
    </row>
    <row r="20" spans="1:12" ht="15" customHeight="1" x14ac:dyDescent="0.2">
      <c r="A20" s="93"/>
      <c r="B20" s="94"/>
      <c r="C20" s="95"/>
      <c r="D20" s="95"/>
      <c r="E20" s="96"/>
      <c r="F20" s="94"/>
      <c r="G20" s="95"/>
      <c r="H20" s="95"/>
      <c r="I20" s="97"/>
      <c r="J20" s="88"/>
      <c r="K20" s="99"/>
    </row>
    <row r="21" spans="1:12" ht="15" customHeight="1" x14ac:dyDescent="0.2">
      <c r="A21" s="93"/>
      <c r="B21" s="94"/>
      <c r="C21" s="95"/>
      <c r="D21" s="95"/>
      <c r="E21" s="96"/>
      <c r="F21" s="94"/>
      <c r="G21" s="95"/>
      <c r="H21" s="95"/>
      <c r="I21" s="97"/>
      <c r="J21" s="88"/>
      <c r="K21" s="99"/>
      <c r="L21" s="98"/>
    </row>
    <row r="22" spans="1:12" ht="15" customHeight="1" x14ac:dyDescent="0.2">
      <c r="A22" s="93"/>
      <c r="B22" s="94"/>
      <c r="C22" s="95"/>
      <c r="D22" s="95"/>
      <c r="E22" s="96"/>
      <c r="F22" s="94"/>
      <c r="G22" s="95"/>
      <c r="H22" s="95"/>
      <c r="I22" s="97"/>
      <c r="J22" s="88"/>
      <c r="K22" s="99"/>
    </row>
    <row r="23" spans="1:12" ht="15" customHeight="1" x14ac:dyDescent="0.2">
      <c r="A23" s="93"/>
      <c r="B23" s="94"/>
      <c r="C23" s="95"/>
      <c r="D23" s="95"/>
      <c r="E23" s="96"/>
      <c r="F23" s="94"/>
      <c r="G23" s="95"/>
      <c r="H23" s="95"/>
      <c r="I23" s="97"/>
      <c r="J23" s="88"/>
      <c r="K23" s="99"/>
    </row>
    <row r="24" spans="1:12" ht="15" customHeight="1" x14ac:dyDescent="0.2">
      <c r="A24" s="93"/>
      <c r="B24" s="94"/>
      <c r="C24" s="95"/>
      <c r="D24" s="95"/>
      <c r="E24" s="96"/>
      <c r="F24" s="94"/>
      <c r="G24" s="95"/>
      <c r="H24" s="95"/>
      <c r="I24" s="97"/>
      <c r="J24" s="88"/>
      <c r="K24" s="99"/>
    </row>
    <row r="25" spans="1:12" ht="15" customHeight="1" x14ac:dyDescent="0.2">
      <c r="A25" s="93"/>
      <c r="B25" s="94"/>
      <c r="C25" s="95"/>
      <c r="D25" s="95"/>
      <c r="E25" s="96"/>
      <c r="F25" s="94"/>
      <c r="G25" s="95"/>
      <c r="H25" s="95"/>
      <c r="I25" s="97"/>
      <c r="J25" s="88"/>
      <c r="K25" s="99"/>
      <c r="L25" s="98"/>
    </row>
    <row r="26" spans="1:12" ht="15" customHeight="1" x14ac:dyDescent="0.2">
      <c r="A26" s="93"/>
      <c r="B26" s="94"/>
      <c r="C26" s="95"/>
      <c r="D26" s="95"/>
      <c r="E26" s="96"/>
      <c r="F26" s="94"/>
      <c r="G26" s="95"/>
      <c r="H26" s="95"/>
      <c r="I26" s="97"/>
      <c r="J26" s="88"/>
      <c r="K26" s="99"/>
      <c r="L26" s="98"/>
    </row>
    <row r="27" spans="1:12" ht="15" customHeight="1" x14ac:dyDescent="0.2">
      <c r="A27" s="93"/>
      <c r="B27" s="94"/>
      <c r="C27" s="95"/>
      <c r="D27" s="95"/>
      <c r="E27" s="96"/>
      <c r="F27" s="94"/>
      <c r="G27" s="95"/>
      <c r="H27" s="95"/>
      <c r="I27" s="97"/>
      <c r="J27" s="88"/>
      <c r="K27" s="99"/>
    </row>
    <row r="28" spans="1:12" ht="15" customHeight="1" x14ac:dyDescent="0.2">
      <c r="A28" s="93"/>
      <c r="B28" s="94"/>
      <c r="C28" s="95"/>
      <c r="D28" s="95"/>
      <c r="E28" s="96"/>
      <c r="F28" s="94"/>
      <c r="G28" s="95"/>
      <c r="H28" s="95"/>
      <c r="I28" s="97"/>
      <c r="J28" s="88"/>
      <c r="K28" s="99"/>
    </row>
    <row r="29" spans="1:12" ht="15" customHeight="1" x14ac:dyDescent="0.2">
      <c r="A29" s="93"/>
      <c r="B29" s="94"/>
      <c r="C29" s="95"/>
      <c r="D29" s="95"/>
      <c r="E29" s="96"/>
      <c r="F29" s="94"/>
      <c r="G29" s="95"/>
      <c r="H29" s="95"/>
      <c r="I29" s="97"/>
      <c r="J29" s="88"/>
      <c r="K29" s="99"/>
    </row>
    <row r="30" spans="1:12" ht="15" customHeight="1" x14ac:dyDescent="0.2">
      <c r="A30" s="93"/>
      <c r="B30" s="94"/>
      <c r="C30" s="95"/>
      <c r="D30" s="95"/>
      <c r="E30" s="96"/>
      <c r="F30" s="94"/>
      <c r="G30" s="95"/>
      <c r="H30" s="95"/>
      <c r="I30" s="97"/>
      <c r="J30" s="88"/>
      <c r="K30" s="99"/>
    </row>
    <row r="31" spans="1:12" ht="15" customHeight="1" x14ac:dyDescent="0.2">
      <c r="A31" s="93"/>
      <c r="B31" s="94"/>
      <c r="C31" s="95"/>
      <c r="D31" s="95"/>
      <c r="E31" s="96"/>
      <c r="F31" s="94"/>
      <c r="G31" s="95"/>
      <c r="H31" s="95"/>
      <c r="I31" s="97"/>
      <c r="J31" s="88"/>
      <c r="K31" s="99"/>
    </row>
    <row r="32" spans="1:12" ht="15" customHeight="1" x14ac:dyDescent="0.2">
      <c r="A32" s="93"/>
      <c r="B32" s="94"/>
      <c r="C32" s="95"/>
      <c r="D32" s="95"/>
      <c r="E32" s="96"/>
      <c r="F32" s="94"/>
      <c r="G32" s="95"/>
      <c r="H32" s="95"/>
      <c r="I32" s="97"/>
      <c r="J32" s="88"/>
      <c r="K32" s="99"/>
    </row>
    <row r="33" spans="1:12" ht="15" customHeight="1" x14ac:dyDescent="0.2">
      <c r="A33" s="93"/>
      <c r="B33" s="94"/>
      <c r="C33" s="95"/>
      <c r="D33" s="95"/>
      <c r="E33" s="96"/>
      <c r="F33" s="94"/>
      <c r="G33" s="95"/>
      <c r="H33" s="95"/>
      <c r="I33" s="97"/>
      <c r="J33" s="88"/>
      <c r="K33" s="99"/>
    </row>
    <row r="34" spans="1:12" ht="15" customHeight="1" x14ac:dyDescent="0.2">
      <c r="A34" s="100"/>
      <c r="B34" s="101"/>
      <c r="C34" s="102"/>
      <c r="D34" s="102"/>
      <c r="E34" s="103"/>
      <c r="F34" s="101"/>
      <c r="G34" s="102"/>
      <c r="H34" s="102"/>
      <c r="I34" s="104"/>
      <c r="J34" s="101"/>
      <c r="K34" s="105"/>
      <c r="L34" s="98"/>
    </row>
    <row r="35" spans="1:12" ht="15" customHeight="1" x14ac:dyDescent="0.2">
      <c r="A35" s="133" t="s">
        <v>0</v>
      </c>
      <c r="B35" s="134"/>
      <c r="C35" s="135"/>
      <c r="D35" s="107"/>
      <c r="E35" s="108"/>
      <c r="F35" s="106"/>
      <c r="G35" s="107"/>
      <c r="H35" s="107"/>
      <c r="I35" s="109">
        <f>SUM(I5:I34)</f>
        <v>1.8</v>
      </c>
      <c r="J35" s="106"/>
      <c r="K35" s="110"/>
      <c r="L35" s="98"/>
    </row>
  </sheetData>
  <mergeCells count="1">
    <mergeCell ref="A35:C35"/>
  </mergeCells>
  <phoneticPr fontId="2"/>
  <pageMargins left="0.92" right="0.45" top="0.77" bottom="0.66" header="0.51181102362204722" footer="0.33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F2F4-9691-4F6B-A2B8-3A79FFCBB909}">
  <sheetPr>
    <pageSetUpPr fitToPage="1"/>
  </sheetPr>
  <dimension ref="A1:J19"/>
  <sheetViews>
    <sheetView zoomScale="70" workbookViewId="0">
      <selection activeCell="I5" sqref="I5"/>
    </sheetView>
  </sheetViews>
  <sheetFormatPr defaultRowHeight="13" x14ac:dyDescent="0.2"/>
  <cols>
    <col min="1" max="1" width="5.90625" customWidth="1"/>
    <col min="2" max="2" width="25.36328125" customWidth="1"/>
    <col min="3" max="10" width="15.6328125" customWidth="1"/>
  </cols>
  <sheetData>
    <row r="1" spans="1:10" ht="25.5" customHeight="1" x14ac:dyDescent="0.3">
      <c r="A1" s="136" t="s">
        <v>57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25.5" customHeight="1" x14ac:dyDescent="0.2"/>
    <row r="3" spans="1:10" ht="25.5" customHeight="1" x14ac:dyDescent="0.2">
      <c r="A3" s="1" t="s">
        <v>1</v>
      </c>
    </row>
    <row r="4" spans="1:10" ht="25.5" customHeight="1" x14ac:dyDescent="0.25">
      <c r="I4" s="113" t="s">
        <v>110</v>
      </c>
      <c r="J4" s="113"/>
    </row>
    <row r="5" spans="1:10" ht="25.5" customHeight="1" x14ac:dyDescent="0.25">
      <c r="J5" s="50" t="s">
        <v>81</v>
      </c>
    </row>
    <row r="6" spans="1:10" ht="41.25" customHeight="1" x14ac:dyDescent="0.2">
      <c r="A6" s="140" t="s">
        <v>58</v>
      </c>
      <c r="B6" s="141"/>
      <c r="C6" s="51" t="s">
        <v>95</v>
      </c>
      <c r="D6" s="42" t="s">
        <v>96</v>
      </c>
      <c r="E6" s="42" t="s">
        <v>97</v>
      </c>
      <c r="F6" s="42" t="s">
        <v>98</v>
      </c>
      <c r="G6" s="42" t="s">
        <v>99</v>
      </c>
      <c r="H6" s="42" t="s">
        <v>100</v>
      </c>
      <c r="I6" s="42" t="s">
        <v>101</v>
      </c>
      <c r="J6" s="43" t="s">
        <v>2</v>
      </c>
    </row>
    <row r="7" spans="1:10" ht="41.25" customHeight="1" x14ac:dyDescent="0.2">
      <c r="A7" s="41" t="s">
        <v>44</v>
      </c>
      <c r="B7" s="52"/>
      <c r="C7" s="55">
        <v>213</v>
      </c>
      <c r="D7" s="44">
        <v>172</v>
      </c>
      <c r="E7" s="44">
        <v>151</v>
      </c>
      <c r="F7" s="44">
        <v>128</v>
      </c>
      <c r="G7" s="44">
        <v>153</v>
      </c>
      <c r="H7" s="44">
        <v>163</v>
      </c>
      <c r="I7" s="44">
        <v>216</v>
      </c>
      <c r="J7" s="47">
        <f t="shared" ref="J7:J18" si="0">SUM(C7:I7)</f>
        <v>1196</v>
      </c>
    </row>
    <row r="8" spans="1:10" ht="41.25" customHeight="1" x14ac:dyDescent="0.2">
      <c r="A8" s="137" t="s">
        <v>45</v>
      </c>
      <c r="B8" s="53" t="s">
        <v>47</v>
      </c>
      <c r="C8" s="56">
        <f>ROUND(C7*1.9,0)</f>
        <v>405</v>
      </c>
      <c r="D8" s="45">
        <f t="shared" ref="D8:I8" si="1">ROUND(D7*1.9,0)</f>
        <v>327</v>
      </c>
      <c r="E8" s="45">
        <f t="shared" si="1"/>
        <v>287</v>
      </c>
      <c r="F8" s="45">
        <f t="shared" si="1"/>
        <v>243</v>
      </c>
      <c r="G8" s="45">
        <f t="shared" si="1"/>
        <v>291</v>
      </c>
      <c r="H8" s="45">
        <f t="shared" si="1"/>
        <v>310</v>
      </c>
      <c r="I8" s="45">
        <f t="shared" si="1"/>
        <v>410</v>
      </c>
      <c r="J8" s="48">
        <f t="shared" si="0"/>
        <v>2273</v>
      </c>
    </row>
    <row r="9" spans="1:10" ht="41.25" customHeight="1" x14ac:dyDescent="0.2">
      <c r="A9" s="138"/>
      <c r="B9" s="53" t="s">
        <v>48</v>
      </c>
      <c r="C9" s="56">
        <f>ROUND(C7*1.5,0)</f>
        <v>320</v>
      </c>
      <c r="D9" s="45">
        <f t="shared" ref="D9:I9" si="2">ROUND(D7*1.5,0)</f>
        <v>258</v>
      </c>
      <c r="E9" s="45">
        <f t="shared" si="2"/>
        <v>227</v>
      </c>
      <c r="F9" s="45">
        <f t="shared" si="2"/>
        <v>192</v>
      </c>
      <c r="G9" s="45">
        <f t="shared" si="2"/>
        <v>230</v>
      </c>
      <c r="H9" s="45">
        <f t="shared" si="2"/>
        <v>245</v>
      </c>
      <c r="I9" s="45">
        <f t="shared" si="2"/>
        <v>324</v>
      </c>
      <c r="J9" s="48">
        <f t="shared" si="0"/>
        <v>1796</v>
      </c>
    </row>
    <row r="10" spans="1:10" ht="41.25" customHeight="1" x14ac:dyDescent="0.2">
      <c r="A10" s="138"/>
      <c r="B10" s="53" t="s">
        <v>49</v>
      </c>
      <c r="C10" s="56">
        <f>ROUND(C7*1.6,0)</f>
        <v>341</v>
      </c>
      <c r="D10" s="45">
        <f t="shared" ref="D10:I10" si="3">ROUND(D7*1.6,0)</f>
        <v>275</v>
      </c>
      <c r="E10" s="45">
        <f t="shared" si="3"/>
        <v>242</v>
      </c>
      <c r="F10" s="45">
        <f t="shared" si="3"/>
        <v>205</v>
      </c>
      <c r="G10" s="45">
        <f t="shared" si="3"/>
        <v>245</v>
      </c>
      <c r="H10" s="45">
        <f t="shared" si="3"/>
        <v>261</v>
      </c>
      <c r="I10" s="45">
        <f t="shared" si="3"/>
        <v>346</v>
      </c>
      <c r="J10" s="48">
        <f t="shared" si="0"/>
        <v>1915</v>
      </c>
    </row>
    <row r="11" spans="1:10" ht="41.25" customHeight="1" x14ac:dyDescent="0.2">
      <c r="A11" s="138"/>
      <c r="B11" s="53" t="s">
        <v>50</v>
      </c>
      <c r="C11" s="56">
        <f>ROUND(C7*1.05,0)</f>
        <v>224</v>
      </c>
      <c r="D11" s="45">
        <f t="shared" ref="D11:I11" si="4">ROUND(D7*1.05,0)</f>
        <v>181</v>
      </c>
      <c r="E11" s="45">
        <f t="shared" si="4"/>
        <v>159</v>
      </c>
      <c r="F11" s="45">
        <f t="shared" si="4"/>
        <v>134</v>
      </c>
      <c r="G11" s="45">
        <f t="shared" si="4"/>
        <v>161</v>
      </c>
      <c r="H11" s="45">
        <f t="shared" si="4"/>
        <v>171</v>
      </c>
      <c r="I11" s="45">
        <f t="shared" si="4"/>
        <v>227</v>
      </c>
      <c r="J11" s="48">
        <f t="shared" si="0"/>
        <v>1257</v>
      </c>
    </row>
    <row r="12" spans="1:10" ht="41.25" customHeight="1" x14ac:dyDescent="0.2">
      <c r="A12" s="138"/>
      <c r="B12" s="53" t="s">
        <v>51</v>
      </c>
      <c r="C12" s="56">
        <f>ROUND(C7*1.15,0)</f>
        <v>245</v>
      </c>
      <c r="D12" s="45">
        <f t="shared" ref="D12:I12" si="5">ROUND(D7*1.15,0)</f>
        <v>198</v>
      </c>
      <c r="E12" s="45">
        <f t="shared" si="5"/>
        <v>174</v>
      </c>
      <c r="F12" s="45">
        <f t="shared" si="5"/>
        <v>147</v>
      </c>
      <c r="G12" s="45">
        <f t="shared" si="5"/>
        <v>176</v>
      </c>
      <c r="H12" s="45">
        <f t="shared" si="5"/>
        <v>187</v>
      </c>
      <c r="I12" s="45">
        <f t="shared" si="5"/>
        <v>248</v>
      </c>
      <c r="J12" s="48">
        <f t="shared" si="0"/>
        <v>1375</v>
      </c>
    </row>
    <row r="13" spans="1:10" ht="41.25" customHeight="1" x14ac:dyDescent="0.2">
      <c r="A13" s="138"/>
      <c r="B13" s="53" t="s">
        <v>52</v>
      </c>
      <c r="C13" s="56">
        <f>ROUND(C7*0.47,0)</f>
        <v>100</v>
      </c>
      <c r="D13" s="45">
        <f t="shared" ref="D13:I13" si="6">ROUND(D7*0.47,0)</f>
        <v>81</v>
      </c>
      <c r="E13" s="45">
        <f t="shared" si="6"/>
        <v>71</v>
      </c>
      <c r="F13" s="45">
        <f t="shared" si="6"/>
        <v>60</v>
      </c>
      <c r="G13" s="45">
        <f t="shared" si="6"/>
        <v>72</v>
      </c>
      <c r="H13" s="45">
        <f t="shared" si="6"/>
        <v>77</v>
      </c>
      <c r="I13" s="45">
        <f t="shared" si="6"/>
        <v>102</v>
      </c>
      <c r="J13" s="48">
        <f t="shared" si="0"/>
        <v>563</v>
      </c>
    </row>
    <row r="14" spans="1:10" ht="41.25" customHeight="1" x14ac:dyDescent="0.2">
      <c r="A14" s="138"/>
      <c r="B14" s="53" t="s">
        <v>53</v>
      </c>
      <c r="C14" s="56">
        <f>ROUND(C7*0.033,0)</f>
        <v>7</v>
      </c>
      <c r="D14" s="45">
        <f t="shared" ref="D14:I14" si="7">ROUND(D7*0.033,0)</f>
        <v>6</v>
      </c>
      <c r="E14" s="45">
        <f t="shared" si="7"/>
        <v>5</v>
      </c>
      <c r="F14" s="45">
        <f t="shared" si="7"/>
        <v>4</v>
      </c>
      <c r="G14" s="45">
        <f t="shared" si="7"/>
        <v>5</v>
      </c>
      <c r="H14" s="45">
        <f t="shared" si="7"/>
        <v>5</v>
      </c>
      <c r="I14" s="45">
        <f t="shared" si="7"/>
        <v>7</v>
      </c>
      <c r="J14" s="48">
        <f t="shared" si="0"/>
        <v>39</v>
      </c>
    </row>
    <row r="15" spans="1:10" ht="41.25" customHeight="1" x14ac:dyDescent="0.2">
      <c r="A15" s="138"/>
      <c r="B15" s="53" t="s">
        <v>102</v>
      </c>
      <c r="C15" s="119">
        <f>ROUND(C7*0.03,0)</f>
        <v>6</v>
      </c>
      <c r="D15" s="45">
        <f t="shared" ref="D15:I15" si="8">ROUND(D7*0.03,0)</f>
        <v>5</v>
      </c>
      <c r="E15" s="45">
        <f t="shared" si="8"/>
        <v>5</v>
      </c>
      <c r="F15" s="45">
        <f t="shared" si="8"/>
        <v>4</v>
      </c>
      <c r="G15" s="45">
        <f t="shared" si="8"/>
        <v>5</v>
      </c>
      <c r="H15" s="45">
        <f t="shared" si="8"/>
        <v>5</v>
      </c>
      <c r="I15" s="120">
        <f t="shared" si="8"/>
        <v>6</v>
      </c>
      <c r="J15" s="48">
        <f t="shared" si="0"/>
        <v>36</v>
      </c>
    </row>
    <row r="16" spans="1:10" ht="41.25" customHeight="1" x14ac:dyDescent="0.2">
      <c r="A16" s="138"/>
      <c r="B16" s="53" t="s">
        <v>54</v>
      </c>
      <c r="C16" s="56">
        <f t="shared" ref="C16:I16" si="9">ROUND(C7*0.022,0)</f>
        <v>5</v>
      </c>
      <c r="D16" s="45">
        <f t="shared" si="9"/>
        <v>4</v>
      </c>
      <c r="E16" s="45">
        <f t="shared" si="9"/>
        <v>3</v>
      </c>
      <c r="F16" s="45">
        <f t="shared" si="9"/>
        <v>3</v>
      </c>
      <c r="G16" s="45">
        <f t="shared" si="9"/>
        <v>3</v>
      </c>
      <c r="H16" s="45">
        <f t="shared" si="9"/>
        <v>4</v>
      </c>
      <c r="I16" s="45">
        <f t="shared" si="9"/>
        <v>5</v>
      </c>
      <c r="J16" s="48">
        <f t="shared" si="0"/>
        <v>27</v>
      </c>
    </row>
    <row r="17" spans="1:10" ht="41.25" customHeight="1" x14ac:dyDescent="0.2">
      <c r="A17" s="138"/>
      <c r="B17" s="53" t="s">
        <v>55</v>
      </c>
      <c r="C17" s="56">
        <f t="shared" ref="C17:I17" si="10">ROUND(C7*0.46,0)</f>
        <v>98</v>
      </c>
      <c r="D17" s="45">
        <f t="shared" si="10"/>
        <v>79</v>
      </c>
      <c r="E17" s="45">
        <f t="shared" si="10"/>
        <v>69</v>
      </c>
      <c r="F17" s="45">
        <f t="shared" si="10"/>
        <v>59</v>
      </c>
      <c r="G17" s="45">
        <f t="shared" si="10"/>
        <v>70</v>
      </c>
      <c r="H17" s="45">
        <f t="shared" si="10"/>
        <v>75</v>
      </c>
      <c r="I17" s="45">
        <f t="shared" si="10"/>
        <v>99</v>
      </c>
      <c r="J17" s="48">
        <f t="shared" si="0"/>
        <v>549</v>
      </c>
    </row>
    <row r="18" spans="1:10" ht="41.25" customHeight="1" x14ac:dyDescent="0.2">
      <c r="A18" s="139"/>
      <c r="B18" s="54" t="s">
        <v>56</v>
      </c>
      <c r="C18" s="57">
        <f t="shared" ref="C18:I18" si="11">ROUND(C7*0.14,0)</f>
        <v>30</v>
      </c>
      <c r="D18" s="46">
        <f t="shared" si="11"/>
        <v>24</v>
      </c>
      <c r="E18" s="46">
        <f t="shared" si="11"/>
        <v>21</v>
      </c>
      <c r="F18" s="46">
        <f t="shared" si="11"/>
        <v>18</v>
      </c>
      <c r="G18" s="46">
        <f t="shared" si="11"/>
        <v>21</v>
      </c>
      <c r="H18" s="46">
        <f t="shared" si="11"/>
        <v>23</v>
      </c>
      <c r="I18" s="46">
        <f t="shared" si="11"/>
        <v>30</v>
      </c>
      <c r="J18" s="49">
        <f t="shared" si="0"/>
        <v>167</v>
      </c>
    </row>
    <row r="19" spans="1:10" ht="25.5" customHeight="1" x14ac:dyDescent="0.2">
      <c r="B19" t="s">
        <v>46</v>
      </c>
    </row>
  </sheetData>
  <mergeCells count="3">
    <mergeCell ref="A1:J1"/>
    <mergeCell ref="A8:A18"/>
    <mergeCell ref="A6:B6"/>
  </mergeCells>
  <phoneticPr fontId="2"/>
  <pageMargins left="1.37" right="0.75" top="1" bottom="1" header="0.51200000000000001" footer="0.51200000000000001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F67866ECBEFA4088E042684A8B8F88" ma:contentTypeVersion="14" ma:contentTypeDescription="新しいドキュメントを作成します。" ma:contentTypeScope="" ma:versionID="f3c5645b2f7d90d83d2a5ad38479329b">
  <xsd:schema xmlns:xsd="http://www.w3.org/2001/XMLSchema" xmlns:xs="http://www.w3.org/2001/XMLSchema" xmlns:p="http://schemas.microsoft.com/office/2006/metadata/properties" xmlns:ns2="882785d9-b464-4b8d-bfcf-452bac262bae" xmlns:ns3="c4ccff96-1eb7-424c-b9f1-dd8312e3502b" targetNamespace="http://schemas.microsoft.com/office/2006/metadata/properties" ma:root="true" ma:fieldsID="a918f7ceea73d1c58a58ece690d3781a" ns2:_="" ns3:_="">
    <xsd:import namespace="882785d9-b464-4b8d-bfcf-452bac262bae"/>
    <xsd:import namespace="c4ccff96-1eb7-424c-b9f1-dd8312e35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785d9-b464-4b8d-bfcf-452bac26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cff96-1eb7-424c-b9f1-dd8312e350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029275-1069-4e03-b97d-a1202ef155d9}" ma:internalName="TaxCatchAll" ma:showField="CatchAllData" ma:web="c4ccff96-1eb7-424c-b9f1-dd8312e35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785d9-b464-4b8d-bfcf-452bac262bae">
      <Terms xmlns="http://schemas.microsoft.com/office/infopath/2007/PartnerControls"/>
    </lcf76f155ced4ddcb4097134ff3c332f>
    <TaxCatchAll xmlns="c4ccff96-1eb7-424c-b9f1-dd8312e3502b" xsi:nil="true"/>
  </documentManagement>
</p:properties>
</file>

<file path=customXml/itemProps1.xml><?xml version="1.0" encoding="utf-8"?>
<ds:datastoreItem xmlns:ds="http://schemas.openxmlformats.org/officeDocument/2006/customXml" ds:itemID="{BD7E8E02-7D20-4970-86A2-4B253C6E9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37D25-CD84-4691-875C-929F2E726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785d9-b464-4b8d-bfcf-452bac262bae"/>
    <ds:schemaRef ds:uri="c4ccff96-1eb7-424c-b9f1-dd8312e35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B381E-7EA7-4750-9256-FA340F5871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Ａ換算</vt:lpstr>
      <vt:lpstr>B異動</vt:lpstr>
      <vt:lpstr>Ｃ従事者</vt:lpstr>
      <vt:lpstr>Ｄ個別リスト</vt:lpstr>
      <vt:lpstr>Ｅ測定器</vt:lpstr>
      <vt:lpstr>Ｄ個別リスト!Print_Area</vt:lpstr>
      <vt:lpstr>Ｄ個別リスト!Print_Titles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2019-10-16T04:48:34Z</dcterms:created>
  <dcterms:modified xsi:type="dcterms:W3CDTF">2026-01-23T01:58:13Z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0x010100B3F67866ECBEFA4088E042684A8B8F88</vt:lpwstr>
  </property>
</Properties>
</file>